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5150\5_Jugendarbeit\23_Vordrucke\Personalausgaben\3.1 Personalkosten\PK-Antrag (Stand 28.07.15)\"/>
    </mc:Choice>
  </mc:AlternateContent>
  <workbookProtection workbookPassword="C550" lockStructure="1"/>
  <bookViews>
    <workbookView xWindow="840" yWindow="270" windowWidth="13785" windowHeight="7875" activeTab="1"/>
  </bookViews>
  <sheets>
    <sheet name="MUSTER" sheetId="12" r:id="rId1"/>
    <sheet name="auto-berech" sheetId="10" r:id="rId2"/>
    <sheet name="manuell" sheetId="13" r:id="rId3"/>
  </sheets>
  <calcPr calcId="162913"/>
</workbook>
</file>

<file path=xl/calcChain.xml><?xml version="1.0" encoding="utf-8"?>
<calcChain xmlns="http://schemas.openxmlformats.org/spreadsheetml/2006/main">
  <c r="E38" i="12" l="1"/>
  <c r="K38" i="12" s="1"/>
  <c r="C29" i="12"/>
  <c r="E20" i="12"/>
  <c r="E21" i="12"/>
  <c r="E22" i="12"/>
  <c r="E23" i="12"/>
  <c r="E24" i="12"/>
  <c r="E25" i="12"/>
  <c r="E26" i="12"/>
  <c r="E27" i="12"/>
  <c r="E28" i="12"/>
  <c r="E29" i="12"/>
  <c r="E30" i="12"/>
  <c r="E19" i="12"/>
  <c r="K20" i="10" l="1"/>
  <c r="L20" i="10"/>
  <c r="K21" i="10"/>
  <c r="L21" i="10"/>
  <c r="K22" i="10"/>
  <c r="L22" i="10"/>
  <c r="K23" i="10"/>
  <c r="L23" i="10"/>
  <c r="K24" i="10"/>
  <c r="L24" i="10"/>
  <c r="K25" i="10"/>
  <c r="L25" i="10"/>
  <c r="K26" i="10"/>
  <c r="L26" i="10"/>
  <c r="K27" i="10"/>
  <c r="L27" i="10"/>
  <c r="K28" i="10"/>
  <c r="L28" i="10"/>
  <c r="K29" i="10"/>
  <c r="L29" i="10"/>
  <c r="K30" i="10"/>
  <c r="L30" i="10"/>
  <c r="E19" i="10"/>
  <c r="G19" i="10" s="1"/>
  <c r="E38" i="10"/>
  <c r="L38" i="10" s="1"/>
  <c r="E30" i="10"/>
  <c r="G30" i="10" s="1"/>
  <c r="E20" i="10"/>
  <c r="G20" i="10" s="1"/>
  <c r="E21" i="10"/>
  <c r="H21" i="10" s="1"/>
  <c r="E22" i="10"/>
  <c r="G22" i="10" s="1"/>
  <c r="E23" i="10"/>
  <c r="H23" i="10" s="1"/>
  <c r="E24" i="10"/>
  <c r="G24" i="10" s="1"/>
  <c r="E25" i="10"/>
  <c r="H25" i="10" s="1"/>
  <c r="E26" i="10"/>
  <c r="G26" i="10" s="1"/>
  <c r="E27" i="10"/>
  <c r="H27" i="10" s="1"/>
  <c r="E28" i="10"/>
  <c r="G28" i="10" s="1"/>
  <c r="E29" i="10"/>
  <c r="H29" i="10" s="1"/>
  <c r="J28" i="10" l="1"/>
  <c r="J26" i="10"/>
  <c r="J24" i="10"/>
  <c r="J22" i="10"/>
  <c r="J20" i="10"/>
  <c r="H28" i="10"/>
  <c r="H26" i="10"/>
  <c r="H24" i="10"/>
  <c r="H22" i="10"/>
  <c r="H20" i="10"/>
  <c r="J30" i="10"/>
  <c r="H30" i="10"/>
  <c r="M30" i="10"/>
  <c r="I30" i="10"/>
  <c r="M29" i="10"/>
  <c r="I29" i="10"/>
  <c r="M27" i="10"/>
  <c r="I27" i="10"/>
  <c r="M25" i="10"/>
  <c r="I25" i="10"/>
  <c r="M23" i="10"/>
  <c r="I23" i="10"/>
  <c r="M21" i="10"/>
  <c r="I21" i="10"/>
  <c r="G29" i="10"/>
  <c r="G27" i="10"/>
  <c r="G25" i="10"/>
  <c r="G23" i="10"/>
  <c r="G21" i="10"/>
  <c r="J29" i="10"/>
  <c r="M28" i="10"/>
  <c r="I28" i="10"/>
  <c r="J27" i="10"/>
  <c r="M26" i="10"/>
  <c r="I26" i="10"/>
  <c r="J25" i="10"/>
  <c r="M24" i="10"/>
  <c r="I24" i="10"/>
  <c r="J23" i="10"/>
  <c r="M22" i="10"/>
  <c r="I22" i="10"/>
  <c r="J21" i="10"/>
  <c r="M20" i="10"/>
  <c r="I20" i="10"/>
  <c r="I19" i="10"/>
  <c r="M19" i="10"/>
  <c r="H19" i="10"/>
  <c r="J19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K47" i="13"/>
  <c r="K19" i="10"/>
  <c r="K31" i="10" s="1"/>
  <c r="L19" i="10"/>
  <c r="L31" i="10" s="1"/>
  <c r="F19" i="12"/>
  <c r="I19" i="12"/>
  <c r="J19" i="12"/>
  <c r="K19" i="12"/>
  <c r="F20" i="12"/>
  <c r="G20" i="12"/>
  <c r="H20" i="12"/>
  <c r="I20" i="12"/>
  <c r="J20" i="12"/>
  <c r="K20" i="12"/>
  <c r="L20" i="12"/>
  <c r="F21" i="12"/>
  <c r="G21" i="12"/>
  <c r="I21" i="12"/>
  <c r="J21" i="12"/>
  <c r="K21" i="12"/>
  <c r="F22" i="12"/>
  <c r="G22" i="12"/>
  <c r="I22" i="12"/>
  <c r="J22" i="12"/>
  <c r="K22" i="12"/>
  <c r="F23" i="12"/>
  <c r="I23" i="12"/>
  <c r="J23" i="12"/>
  <c r="K23" i="12"/>
  <c r="F24" i="12"/>
  <c r="G24" i="12"/>
  <c r="H24" i="12"/>
  <c r="I24" i="12"/>
  <c r="J24" i="12"/>
  <c r="K24" i="12"/>
  <c r="L24" i="12"/>
  <c r="F25" i="12"/>
  <c r="G25" i="12"/>
  <c r="I25" i="12"/>
  <c r="J25" i="12"/>
  <c r="K25" i="12"/>
  <c r="F26" i="12"/>
  <c r="G26" i="12"/>
  <c r="I26" i="12"/>
  <c r="J26" i="12"/>
  <c r="K26" i="12"/>
  <c r="F27" i="12"/>
  <c r="I27" i="12"/>
  <c r="J27" i="12"/>
  <c r="K27" i="12"/>
  <c r="F28" i="12"/>
  <c r="G28" i="12"/>
  <c r="H28" i="12"/>
  <c r="I28" i="12"/>
  <c r="J28" i="12"/>
  <c r="K28" i="12"/>
  <c r="L28" i="12"/>
  <c r="F29" i="12"/>
  <c r="G29" i="12"/>
  <c r="I29" i="12"/>
  <c r="J29" i="12"/>
  <c r="K29" i="12"/>
  <c r="F30" i="12"/>
  <c r="G30" i="12"/>
  <c r="I30" i="12"/>
  <c r="J30" i="12"/>
  <c r="K30" i="12"/>
  <c r="E31" i="12"/>
  <c r="M33" i="12"/>
  <c r="K31" i="12" l="1"/>
  <c r="N26" i="10"/>
  <c r="I31" i="12"/>
  <c r="M28" i="12"/>
  <c r="M20" i="12"/>
  <c r="M24" i="12"/>
  <c r="J31" i="12"/>
  <c r="L30" i="12"/>
  <c r="H30" i="12"/>
  <c r="G27" i="12"/>
  <c r="L26" i="12"/>
  <c r="H26" i="12"/>
  <c r="M26" i="12" s="1"/>
  <c r="G23" i="12"/>
  <c r="L22" i="12"/>
  <c r="H22" i="12"/>
  <c r="M22" i="12" s="1"/>
  <c r="G19" i="12"/>
  <c r="N21" i="10"/>
  <c r="N24" i="10"/>
  <c r="N25" i="10"/>
  <c r="N20" i="10"/>
  <c r="N28" i="10"/>
  <c r="N29" i="10"/>
  <c r="N23" i="10"/>
  <c r="N27" i="10"/>
  <c r="N30" i="10"/>
  <c r="N22" i="10"/>
  <c r="J31" i="10"/>
  <c r="F31" i="10"/>
  <c r="H31" i="10"/>
  <c r="N19" i="10"/>
  <c r="G31" i="10"/>
  <c r="M31" i="10"/>
  <c r="I31" i="10"/>
  <c r="E31" i="10"/>
  <c r="G38" i="12"/>
  <c r="J38" i="12"/>
  <c r="F31" i="12"/>
  <c r="H38" i="10"/>
  <c r="K38" i="10"/>
  <c r="L29" i="12"/>
  <c r="H29" i="12"/>
  <c r="L27" i="12"/>
  <c r="H27" i="12"/>
  <c r="M27" i="12" s="1"/>
  <c r="L25" i="12"/>
  <c r="H25" i="12"/>
  <c r="L23" i="12"/>
  <c r="H23" i="12"/>
  <c r="M23" i="12" s="1"/>
  <c r="L21" i="12"/>
  <c r="H21" i="12"/>
  <c r="L19" i="12"/>
  <c r="H19" i="12"/>
  <c r="L31" i="12" l="1"/>
  <c r="M21" i="12"/>
  <c r="M25" i="12"/>
  <c r="M30" i="12"/>
  <c r="M29" i="12"/>
  <c r="G31" i="12"/>
  <c r="H31" i="12"/>
  <c r="N33" i="10"/>
  <c r="N31" i="10"/>
  <c r="G32" i="10"/>
  <c r="M19" i="12"/>
  <c r="M31" i="12" l="1"/>
  <c r="M34" i="12" s="1"/>
  <c r="K45" i="12" s="1"/>
  <c r="F32" i="12"/>
  <c r="N34" i="10"/>
  <c r="K45" i="10" s="1"/>
</calcChain>
</file>

<file path=xl/sharedStrings.xml><?xml version="1.0" encoding="utf-8"?>
<sst xmlns="http://schemas.openxmlformats.org/spreadsheetml/2006/main" count="218" uniqueCount="83">
  <si>
    <t>Name:</t>
  </si>
  <si>
    <t>geb. am:</t>
  </si>
  <si>
    <t>Ausbildung/Studium:</t>
  </si>
  <si>
    <t>Monat</t>
  </si>
  <si>
    <t>Brutto gesamt</t>
  </si>
  <si>
    <t>Arbeitgeberanteil</t>
  </si>
  <si>
    <t>KV</t>
  </si>
  <si>
    <t>PV</t>
  </si>
  <si>
    <t>AV</t>
  </si>
  <si>
    <t>RV</t>
  </si>
  <si>
    <t>Gesamt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</si>
  <si>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</si>
  <si>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</si>
  <si>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</si>
  <si>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</si>
  <si>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</si>
  <si>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</si>
  <si>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</si>
  <si>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</si>
  <si>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</si>
  <si>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</si>
  <si>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</si>
  <si>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</si>
  <si>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Krankenversicherung:</t>
  </si>
  <si>
    <t>Pflegeversicherung:</t>
  </si>
  <si>
    <t>Rentenversicherung:</t>
  </si>
  <si>
    <t>Arbeitgeberanteil:</t>
  </si>
  <si>
    <t>Arbeitslosenvers.:</t>
  </si>
  <si>
    <t>beschäftigt bei Träger seit:</t>
  </si>
  <si>
    <t>Träger:</t>
  </si>
  <si>
    <t>U1</t>
  </si>
  <si>
    <t>U2</t>
  </si>
  <si>
    <t>IU</t>
  </si>
  <si>
    <t>U1 - Krankheitsaufwendungen</t>
  </si>
  <si>
    <t>U2 - Mutterschutzaufwendungen</t>
  </si>
  <si>
    <t>IU - Insolvenzumlage</t>
  </si>
  <si>
    <t>staatl. anerk. Erzieherin</t>
  </si>
  <si>
    <t>AOK Sachsen-Anhalt</t>
  </si>
  <si>
    <t>BGW - Gefahrenklasse</t>
  </si>
  <si>
    <t>BGW - Beitragsfuß/ -satz</t>
  </si>
  <si>
    <t>01.01.-31.12.2013</t>
  </si>
  <si>
    <r>
      <t xml:space="preserve">Sonstiges </t>
    </r>
    <r>
      <rPr>
        <sz val="8"/>
        <rFont val="Arial"/>
        <family val="2"/>
      </rPr>
      <t>(z.B. Jahres-sonderzahlung)</t>
    </r>
  </si>
  <si>
    <t>Anlage 1</t>
  </si>
  <si>
    <t xml:space="preserve">Personalausgaben- und Finanzierungsplan </t>
  </si>
  <si>
    <t>Träger</t>
  </si>
  <si>
    <t>Personalausagben ges.:</t>
  </si>
  <si>
    <t>in %</t>
  </si>
  <si>
    <t>beantragte Zuwendung</t>
  </si>
  <si>
    <t>Eigenmittel ges.:</t>
  </si>
  <si>
    <t>Eigenmittel von wem?</t>
  </si>
  <si>
    <t>Personalausagben ges.</t>
  </si>
  <si>
    <t>EG 8</t>
  </si>
  <si>
    <t>Marie Mustermann</t>
  </si>
  <si>
    <t>Spende</t>
  </si>
  <si>
    <t>Personalausgabenplan</t>
  </si>
  <si>
    <t>Finanzierungsplan</t>
  </si>
  <si>
    <t>TVöD</t>
  </si>
  <si>
    <t>Die farblich gekennzeichneten Felder sind vom Antragsteller ausfüllen!</t>
  </si>
  <si>
    <t>Jugendverein Max und Moritz e.V.  - Entenhausen</t>
  </si>
  <si>
    <t>Stempel:                                                             Unterschrift                                                           Datum:</t>
  </si>
  <si>
    <t>Beschäftigungszeitraum:</t>
  </si>
  <si>
    <t>wöchentl. Arbeitszeit (Std.):</t>
  </si>
  <si>
    <t>Tarifvertrag:</t>
  </si>
  <si>
    <t>Entgeltgruppe:</t>
  </si>
  <si>
    <t>Stufe:</t>
  </si>
  <si>
    <t>Krankenkasse:</t>
  </si>
  <si>
    <t>Entgelt- umwand-  lung</t>
  </si>
  <si>
    <t>(alle Angaben in EUR)</t>
  </si>
  <si>
    <t>Kontrolle:</t>
  </si>
  <si>
    <t>Personalausgaben ges.</t>
  </si>
  <si>
    <t>Beitrag BGW / VBG</t>
  </si>
  <si>
    <t>BGW/VGB  - Gefahrenklasse</t>
  </si>
  <si>
    <t>BGW/VGB  - Beitragsfuß/ -satz</t>
  </si>
  <si>
    <t>beantragte Zuwendung:</t>
  </si>
  <si>
    <t>(Version: 15.09.2014)</t>
  </si>
  <si>
    <t>Tabellen-entgelt</t>
  </si>
  <si>
    <t>Jahr</t>
  </si>
  <si>
    <t>Entgeltum-       wandlung</t>
  </si>
  <si>
    <r>
      <rPr>
        <b/>
        <sz val="10"/>
        <rFont val="Arial"/>
        <family val="2"/>
      </rPr>
      <t>Sonstiges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(z.B. Jahres-sonderzahlung)</t>
    </r>
  </si>
  <si>
    <t>Gemeinde</t>
  </si>
  <si>
    <t>Nicht mit asudrucken!</t>
  </si>
  <si>
    <t>(hier muss zum Abschluss immer eine Null stehen)</t>
  </si>
  <si>
    <t>Nicht mit ausdrucken!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</si>
</sst>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00%"/>
  </numFmts>
  <fonts count="23" x14ac:knownFonts="1">
    <font>
      <sz val="11"/>
      <name val="Arial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b/>
      <i/>
      <u/>
      <sz val="11"/>
      <color indexed="10"/>
      <name val="Arial"/>
      <family val="2"/>
    </font>
    <font>
      <sz val="8"/>
      <color rgb="FF000000"/>
      <name val="Tahoma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sz val="9"/>
      <name val="Arial"/>
      <family val="2"/>
    </font>
    <font>
      <u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10" fillId="0" borderId="0" xfId="0" applyFont="1" applyFill="1" applyProtection="1"/>
    <xf numFmtId="0" fontId="7" fillId="0" borderId="0" xfId="0" applyFont="1" applyFill="1" applyBorder="1" applyProtection="1"/>
    <xf numFmtId="14" fontId="7" fillId="0" borderId="0" xfId="0" applyNumberFormat="1" applyFont="1" applyFill="1" applyBorder="1" applyAlignment="1" applyProtection="1"/>
    <xf numFmtId="14" fontId="7" fillId="0" borderId="0" xfId="0" applyNumberFormat="1" applyFont="1" applyFill="1" applyBorder="1" applyAlignment="1" applyProtection="1">
      <alignment horizontal="left"/>
    </xf>
    <xf numFmtId="14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/>
    </xf>
    <xf numFmtId="0" fontId="8" fillId="0" borderId="0" xfId="0" applyFont="1" applyFill="1" applyProtection="1"/>
    <xf numFmtId="0" fontId="6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7" fillId="0" borderId="0" xfId="0" applyFont="1" applyFill="1" applyAlignment="1" applyProtection="1">
      <alignment textRotation="90"/>
    </xf>
    <xf numFmtId="10" fontId="7" fillId="0" borderId="0" xfId="2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Protection="1"/>
    <xf numFmtId="4" fontId="10" fillId="0" borderId="2" xfId="0" applyNumberFormat="1" applyFont="1" applyFill="1" applyBorder="1" applyProtection="1"/>
    <xf numFmtId="4" fontId="10" fillId="0" borderId="3" xfId="0" applyNumberFormat="1" applyFont="1" applyFill="1" applyBorder="1" applyProtection="1"/>
    <xf numFmtId="4" fontId="10" fillId="0" borderId="0" xfId="0" applyNumberFormat="1" applyFont="1" applyFill="1" applyProtection="1"/>
    <xf numFmtId="4" fontId="13" fillId="0" borderId="0" xfId="0" applyNumberFormat="1" applyFont="1" applyFill="1" applyProtection="1"/>
    <xf numFmtId="4" fontId="10" fillId="0" borderId="0" xfId="0" applyNumberFormat="1" applyFont="1" applyFill="1" applyBorder="1" applyProtection="1"/>
    <xf numFmtId="0" fontId="7" fillId="0" borderId="5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9" fillId="0" borderId="0" xfId="0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0" fontId="8" fillId="0" borderId="0" xfId="0" applyFont="1" applyProtection="1"/>
    <xf numFmtId="0" fontId="6" fillId="0" borderId="0" xfId="0" applyFont="1" applyProtection="1"/>
    <xf numFmtId="0" fontId="4" fillId="0" borderId="0" xfId="0" applyFont="1" applyProtection="1"/>
    <xf numFmtId="0" fontId="7" fillId="0" borderId="0" xfId="0" applyFont="1" applyBorder="1" applyProtection="1"/>
    <xf numFmtId="0" fontId="10" fillId="0" borderId="0" xfId="0" applyFont="1" applyProtection="1"/>
    <xf numFmtId="0" fontId="5" fillId="0" borderId="0" xfId="0" applyFont="1" applyProtection="1"/>
    <xf numFmtId="14" fontId="7" fillId="0" borderId="0" xfId="0" applyNumberFormat="1" applyFont="1" applyBorder="1" applyAlignment="1" applyProtection="1"/>
    <xf numFmtId="14" fontId="7" fillId="0" borderId="0" xfId="0" applyNumberFormat="1" applyFont="1" applyBorder="1" applyAlignment="1" applyProtection="1">
      <alignment horizontal="left"/>
    </xf>
    <xf numFmtId="14" fontId="7" fillId="0" borderId="0" xfId="0" applyNumberFormat="1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wrapText="1"/>
    </xf>
    <xf numFmtId="0" fontId="7" fillId="0" borderId="0" xfId="0" applyFont="1" applyAlignment="1" applyProtection="1">
      <alignment textRotation="90"/>
    </xf>
    <xf numFmtId="10" fontId="7" fillId="0" borderId="0" xfId="2" applyNumberFormat="1" applyFont="1" applyBorder="1" applyProtection="1"/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4" fontId="10" fillId="0" borderId="1" xfId="0" applyNumberFormat="1" applyFont="1" applyBorder="1" applyProtection="1"/>
    <xf numFmtId="4" fontId="10" fillId="0" borderId="2" xfId="0" applyNumberFormat="1" applyFont="1" applyBorder="1" applyProtection="1"/>
    <xf numFmtId="4" fontId="10" fillId="0" borderId="3" xfId="0" applyNumberFormat="1" applyFont="1" applyBorder="1" applyProtection="1"/>
    <xf numFmtId="4" fontId="10" fillId="0" borderId="0" xfId="0" applyNumberFormat="1" applyFont="1" applyProtection="1"/>
    <xf numFmtId="4" fontId="10" fillId="0" borderId="0" xfId="0" applyNumberFormat="1" applyFont="1" applyBorder="1" applyProtection="1"/>
    <xf numFmtId="4" fontId="13" fillId="0" borderId="0" xfId="0" applyNumberFormat="1" applyFont="1" applyProtection="1"/>
    <xf numFmtId="4" fontId="10" fillId="2" borderId="0" xfId="0" applyNumberFormat="1" applyFont="1" applyFill="1" applyBorder="1" applyProtection="1"/>
    <xf numFmtId="0" fontId="7" fillId="0" borderId="5" xfId="0" applyFont="1" applyBorder="1" applyAlignment="1" applyProtection="1">
      <alignment horizontal="center"/>
    </xf>
    <xf numFmtId="0" fontId="2" fillId="0" borderId="0" xfId="0" applyFont="1" applyProtection="1"/>
    <xf numFmtId="4" fontId="7" fillId="0" borderId="0" xfId="0" applyNumberFormat="1" applyFont="1" applyProtection="1"/>
    <xf numFmtId="4" fontId="7" fillId="0" borderId="0" xfId="0" applyNumberFormat="1" applyFont="1" applyFill="1" applyProtection="1"/>
    <xf numFmtId="4" fontId="6" fillId="0" borderId="0" xfId="0" applyNumberFormat="1" applyFont="1" applyProtection="1"/>
    <xf numFmtId="4" fontId="14" fillId="0" borderId="2" xfId="0" applyNumberFormat="1" applyFont="1" applyFill="1" applyBorder="1" applyProtection="1"/>
    <xf numFmtId="2" fontId="10" fillId="0" borderId="9" xfId="0" applyNumberFormat="1" applyFont="1" applyBorder="1" applyAlignment="1" applyProtection="1">
      <alignment horizontal="center"/>
    </xf>
    <xf numFmtId="2" fontId="4" fillId="0" borderId="9" xfId="0" applyNumberFormat="1" applyFont="1" applyBorder="1" applyAlignment="1" applyProtection="1">
      <alignment horizontal="center"/>
    </xf>
    <xf numFmtId="49" fontId="7" fillId="0" borderId="0" xfId="0" applyNumberFormat="1" applyFont="1" applyProtection="1"/>
    <xf numFmtId="4" fontId="6" fillId="0" borderId="0" xfId="0" applyNumberFormat="1" applyFont="1" applyFill="1" applyProtection="1"/>
    <xf numFmtId="49" fontId="7" fillId="0" borderId="0" xfId="0" applyNumberFormat="1" applyFont="1" applyFill="1" applyProtection="1"/>
    <xf numFmtId="0" fontId="5" fillId="3" borderId="2" xfId="0" applyFont="1" applyFill="1" applyBorder="1" applyAlignment="1" applyProtection="1">
      <alignment horizontal="center"/>
      <protection locked="0"/>
    </xf>
    <xf numFmtId="4" fontId="10" fillId="3" borderId="1" xfId="0" applyNumberFormat="1" applyFont="1" applyFill="1" applyBorder="1" applyProtection="1">
      <protection locked="0"/>
    </xf>
    <xf numFmtId="4" fontId="10" fillId="3" borderId="3" xfId="0" applyNumberFormat="1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4" fontId="10" fillId="3" borderId="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Protection="1"/>
    <xf numFmtId="10" fontId="10" fillId="3" borderId="2" xfId="2" applyNumberFormat="1" applyFont="1" applyFill="1" applyBorder="1" applyProtection="1">
      <protection locked="0"/>
    </xf>
    <xf numFmtId="164" fontId="10" fillId="3" borderId="2" xfId="2" applyNumberFormat="1" applyFont="1" applyFill="1" applyBorder="1" applyProtection="1">
      <protection locked="0"/>
    </xf>
    <xf numFmtId="0" fontId="10" fillId="3" borderId="2" xfId="0" applyFont="1" applyFill="1" applyBorder="1" applyProtection="1">
      <protection locked="0"/>
    </xf>
    <xf numFmtId="4" fontId="10" fillId="3" borderId="2" xfId="0" applyNumberFormat="1" applyFont="1" applyFill="1" applyBorder="1" applyProtection="1">
      <protection locked="0"/>
    </xf>
    <xf numFmtId="2" fontId="4" fillId="3" borderId="9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</xf>
    <xf numFmtId="4" fontId="10" fillId="3" borderId="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/>
    <xf numFmtId="0" fontId="7" fillId="0" borderId="0" xfId="0" applyFont="1" applyBorder="1" applyProtection="1"/>
    <xf numFmtId="0" fontId="2" fillId="3" borderId="7" xfId="0" applyFont="1" applyFill="1" applyBorder="1" applyAlignment="1" applyProtection="1">
      <alignment horizontal="center" vertical="center"/>
      <protection locked="0"/>
    </xf>
    <xf numFmtId="4" fontId="10" fillId="3" borderId="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/>
    <xf numFmtId="0" fontId="7" fillId="0" borderId="0" xfId="0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center"/>
    </xf>
    <xf numFmtId="0" fontId="19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21" fillId="0" borderId="0" xfId="0" applyFont="1" applyProtection="1"/>
    <xf numFmtId="4" fontId="7" fillId="4" borderId="2" xfId="0" applyNumberFormat="1" applyFont="1" applyFill="1" applyBorder="1" applyProtection="1"/>
    <xf numFmtId="0" fontId="7" fillId="0" borderId="20" xfId="0" applyFont="1" applyBorder="1" applyProtection="1"/>
    <xf numFmtId="4" fontId="7" fillId="5" borderId="2" xfId="0" applyNumberFormat="1" applyFont="1" applyFill="1" applyBorder="1" applyProtection="1"/>
    <xf numFmtId="0" fontId="22" fillId="0" borderId="0" xfId="0" applyFont="1" applyFill="1" applyProtection="1"/>
    <xf numFmtId="4" fontId="7" fillId="6" borderId="2" xfId="0" applyNumberFormat="1" applyFont="1" applyFill="1" applyBorder="1" applyProtection="1"/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5" fillId="6" borderId="2" xfId="0" applyFont="1" applyFill="1" applyBorder="1" applyAlignment="1" applyProtection="1">
      <alignment horizontal="center"/>
      <protection locked="0"/>
    </xf>
    <xf numFmtId="10" fontId="10" fillId="6" borderId="2" xfId="2" applyNumberFormat="1" applyFont="1" applyFill="1" applyBorder="1"/>
    <xf numFmtId="164" fontId="10" fillId="6" borderId="2" xfId="2" applyNumberFormat="1" applyFont="1" applyFill="1" applyBorder="1"/>
    <xf numFmtId="0" fontId="10" fillId="6" borderId="2" xfId="0" applyFont="1" applyFill="1" applyBorder="1"/>
    <xf numFmtId="4" fontId="10" fillId="6" borderId="1" xfId="0" applyNumberFormat="1" applyFont="1" applyFill="1" applyBorder="1"/>
    <xf numFmtId="4" fontId="10" fillId="6" borderId="1" xfId="0" applyNumberFormat="1" applyFont="1" applyFill="1" applyBorder="1" applyProtection="1">
      <protection locked="0"/>
    </xf>
    <xf numFmtId="4" fontId="10" fillId="6" borderId="2" xfId="0" applyNumberFormat="1" applyFont="1" applyFill="1" applyBorder="1"/>
    <xf numFmtId="4" fontId="10" fillId="6" borderId="3" xfId="0" applyNumberFormat="1" applyFont="1" applyFill="1" applyBorder="1"/>
    <xf numFmtId="4" fontId="10" fillId="6" borderId="3" xfId="0" applyNumberFormat="1" applyFont="1" applyFill="1" applyBorder="1" applyProtection="1">
      <protection locked="0"/>
    </xf>
    <xf numFmtId="0" fontId="2" fillId="6" borderId="2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4" fontId="10" fillId="6" borderId="2" xfId="0" applyNumberFormat="1" applyFont="1" applyFill="1" applyBorder="1" applyAlignment="1" applyProtection="1">
      <alignment horizontal="center"/>
      <protection locked="0"/>
    </xf>
    <xf numFmtId="4" fontId="10" fillId="6" borderId="7" xfId="0" applyNumberFormat="1" applyFont="1" applyFill="1" applyBorder="1" applyAlignment="1" applyProtection="1">
      <alignment horizontal="center"/>
      <protection locked="0"/>
    </xf>
    <xf numFmtId="4" fontId="14" fillId="0" borderId="10" xfId="0" applyNumberFormat="1" applyFont="1" applyBorder="1" applyAlignment="1" applyProtection="1">
      <alignment horizontal="center"/>
    </xf>
    <xf numFmtId="4" fontId="14" fillId="0" borderId="11" xfId="0" applyNumberFormat="1" applyFont="1" applyBorder="1" applyAlignment="1" applyProtection="1">
      <alignment horizontal="center"/>
    </xf>
    <xf numFmtId="0" fontId="7" fillId="0" borderId="0" xfId="0" applyFont="1" applyBorder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" fontId="10" fillId="6" borderId="10" xfId="0" applyNumberFormat="1" applyFont="1" applyFill="1" applyBorder="1" applyAlignment="1" applyProtection="1">
      <alignment horizontal="center"/>
      <protection locked="0"/>
    </xf>
    <xf numFmtId="4" fontId="10" fillId="6" borderId="11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4" fontId="10" fillId="6" borderId="6" xfId="0" applyNumberFormat="1" applyFont="1" applyFill="1" applyBorder="1" applyAlignment="1" applyProtection="1">
      <alignment horizontal="center"/>
      <protection locked="0"/>
    </xf>
    <xf numFmtId="4" fontId="10" fillId="6" borderId="8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4" fontId="10" fillId="0" borderId="6" xfId="0" applyNumberFormat="1" applyFont="1" applyBorder="1" applyAlignment="1" applyProtection="1">
      <alignment horizontal="center"/>
    </xf>
    <xf numFmtId="4" fontId="10" fillId="0" borderId="7" xfId="0" applyNumberFormat="1" applyFont="1" applyBorder="1" applyAlignment="1" applyProtection="1">
      <alignment horizontal="center"/>
    </xf>
    <xf numFmtId="4" fontId="10" fillId="0" borderId="8" xfId="0" applyNumberFormat="1" applyFont="1" applyBorder="1" applyAlignment="1" applyProtection="1">
      <alignment horizontal="center"/>
    </xf>
    <xf numFmtId="4" fontId="10" fillId="0" borderId="10" xfId="0" applyNumberFormat="1" applyFont="1" applyBorder="1" applyAlignment="1" applyProtection="1">
      <alignment horizontal="center"/>
    </xf>
    <xf numFmtId="4" fontId="10" fillId="0" borderId="11" xfId="0" applyNumberFormat="1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textRotation="90"/>
    </xf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6" xfId="0" applyFont="1" applyFill="1" applyBorder="1" applyAlignment="1" applyProtection="1">
      <alignment horizontal="left" vertical="center"/>
      <protection locked="0"/>
    </xf>
    <xf numFmtId="0" fontId="10" fillId="6" borderId="7" xfId="0" applyFont="1" applyFill="1" applyBorder="1" applyAlignment="1" applyProtection="1">
      <alignment horizontal="left" vertical="center"/>
      <protection locked="0"/>
    </xf>
    <xf numFmtId="0" fontId="10" fillId="6" borderId="8" xfId="0" applyFont="1" applyFill="1" applyBorder="1" applyAlignment="1" applyProtection="1">
      <alignment horizontal="left" vertical="center"/>
      <protection locked="0"/>
    </xf>
    <xf numFmtId="14" fontId="10" fillId="6" borderId="6" xfId="0" applyNumberFormat="1" applyFont="1" applyFill="1" applyBorder="1" applyAlignment="1">
      <alignment horizontal="center"/>
    </xf>
    <xf numFmtId="14" fontId="10" fillId="6" borderId="7" xfId="0" applyNumberFormat="1" applyFont="1" applyFill="1" applyBorder="1" applyAlignment="1">
      <alignment horizontal="center"/>
    </xf>
    <xf numFmtId="14" fontId="10" fillId="6" borderId="8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/>
      <protection locked="0"/>
    </xf>
    <xf numFmtId="4" fontId="10" fillId="3" borderId="10" xfId="0" applyNumberFormat="1" applyFont="1" applyFill="1" applyBorder="1" applyAlignment="1" applyProtection="1">
      <alignment horizontal="center"/>
      <protection locked="0"/>
    </xf>
    <xf numFmtId="4" fontId="10" fillId="3" borderId="11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4" fontId="10" fillId="0" borderId="17" xfId="0" applyNumberFormat="1" applyFont="1" applyBorder="1" applyAlignment="1" applyProtection="1">
      <alignment horizontal="center"/>
    </xf>
    <xf numFmtId="4" fontId="10" fillId="0" borderId="18" xfId="0" applyNumberFormat="1" applyFont="1" applyBorder="1" applyAlignment="1" applyProtection="1">
      <alignment horizontal="center"/>
    </xf>
    <xf numFmtId="4" fontId="10" fillId="0" borderId="19" xfId="0" applyNumberFormat="1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4" fontId="10" fillId="3" borderId="6" xfId="0" applyNumberFormat="1" applyFont="1" applyFill="1" applyBorder="1" applyAlignment="1" applyProtection="1">
      <alignment horizontal="center"/>
      <protection locked="0"/>
    </xf>
    <xf numFmtId="4" fontId="10" fillId="3" borderId="8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14" fontId="10" fillId="3" borderId="6" xfId="0" applyNumberFormat="1" applyFont="1" applyFill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/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textRotation="90"/>
    </xf>
    <xf numFmtId="0" fontId="10" fillId="0" borderId="0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4" fontId="10" fillId="3" borderId="7" xfId="0" applyNumberFormat="1" applyFont="1" applyFill="1" applyBorder="1" applyAlignment="1" applyProtection="1">
      <alignment horizontal="center"/>
      <protection locked="0"/>
    </xf>
  </cellXfs>
  <cellStyles count="3">
    <cellStyle name="Euro" xfId="1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</xdr:row>
      <xdr:rowOff>19050</xdr:rowOff>
    </xdr:from>
    <xdr:to>
      <xdr:col>3</xdr:col>
      <xdr:colOff>762000</xdr:colOff>
      <xdr:row>5</xdr:row>
      <xdr:rowOff>28575</xdr:rowOff>
    </xdr:to>
    <xdr:sp macro="" textlink="">
      <xdr:nvSpPr>
        <xdr:cNvPr id="4098" name="WordArt 7"/>
        <xdr:cNvSpPr>
          <a:spLocks noChangeArrowheads="1" noChangeShapeType="1"/>
        </xdr:cNvSpPr>
      </xdr:nvSpPr>
      <xdr:spPr bwMode="auto">
        <a:xfrm>
          <a:off x="685800" y="247650"/>
          <a:ext cx="31527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9728" tIns="128016" rIns="109728" bIns="0" anchor="t" upright="1"/>
        <a:lstStyle/>
        <a:p>
          <a:pPr algn="ctr" rtl="0">
            <a:defRPr sz="1000"/>
          </a:pPr>
          <a:r>
            <a:rPr lang="de-DE" sz="4800" b="0" i="0" u="none" strike="noStrike" baseline="0">
              <a:solidFill>
                <a:srgbClr val="C0C0C0"/>
              </a:solidFill>
              <a:latin typeface="Arial Black"/>
            </a:rPr>
            <a:t>MUSTER</a:t>
          </a:r>
        </a:p>
      </xdr:txBody>
    </xdr:sp>
    <xdr:clientData/>
  </xdr:twoCellAnchor>
  <xdr:twoCellAnchor>
    <xdr:from>
      <xdr:col>5</xdr:col>
      <xdr:colOff>532341</xdr:colOff>
      <xdr:row>34</xdr:row>
      <xdr:rowOff>85725</xdr:rowOff>
    </xdr:from>
    <xdr:to>
      <xdr:col>9</xdr:col>
      <xdr:colOff>554743</xdr:colOff>
      <xdr:row>35</xdr:row>
      <xdr:rowOff>85725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8248650" y="7086600"/>
          <a:ext cx="28003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Summen müssen immer gleichen Wert ausweisen!</a:t>
          </a:r>
        </a:p>
      </xdr:txBody>
    </xdr:sp>
    <xdr:clientData/>
  </xdr:twoCellAnchor>
  <xdr:twoCellAnchor>
    <xdr:from>
      <xdr:col>9</xdr:col>
      <xdr:colOff>695325</xdr:colOff>
      <xdr:row>34</xdr:row>
      <xdr:rowOff>0</xdr:rowOff>
    </xdr:from>
    <xdr:to>
      <xdr:col>11</xdr:col>
      <xdr:colOff>666750</xdr:colOff>
      <xdr:row>35</xdr:row>
      <xdr:rowOff>0</xdr:rowOff>
    </xdr:to>
    <xdr:sp macro="" textlink="">
      <xdr:nvSpPr>
        <xdr:cNvPr id="4101" name="Line 8"/>
        <xdr:cNvSpPr>
          <a:spLocks noChangeShapeType="1"/>
        </xdr:cNvSpPr>
      </xdr:nvSpPr>
      <xdr:spPr bwMode="auto">
        <a:xfrm flipV="1">
          <a:off x="8229600" y="7000875"/>
          <a:ext cx="14192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676275</xdr:colOff>
      <xdr:row>35</xdr:row>
      <xdr:rowOff>19050</xdr:rowOff>
    </xdr:from>
    <xdr:to>
      <xdr:col>10</xdr:col>
      <xdr:colOff>361950</xdr:colOff>
      <xdr:row>35</xdr:row>
      <xdr:rowOff>152400</xdr:rowOff>
    </xdr:to>
    <xdr:sp macro="" textlink="">
      <xdr:nvSpPr>
        <xdr:cNvPr id="4102" name="Line 9"/>
        <xdr:cNvSpPr>
          <a:spLocks noChangeShapeType="1"/>
        </xdr:cNvSpPr>
      </xdr:nvSpPr>
      <xdr:spPr bwMode="auto">
        <a:xfrm>
          <a:off x="8210550" y="7210425"/>
          <a:ext cx="40005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147</xdr:row>
          <xdr:rowOff>38100</xdr:rowOff>
        </xdr:from>
        <xdr:to>
          <xdr:col>7</xdr:col>
          <xdr:colOff>438150</xdr:colOff>
          <xdr:row>148</xdr:row>
          <xdr:rowOff>76200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nein, da unter 250,00 €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147</xdr:row>
          <xdr:rowOff>38100</xdr:rowOff>
        </xdr:from>
        <xdr:to>
          <xdr:col>8</xdr:col>
          <xdr:colOff>438150</xdr:colOff>
          <xdr:row>148</xdr:row>
          <xdr:rowOff>76200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nein, da unter 250,00 €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147</xdr:row>
          <xdr:rowOff>38100</xdr:rowOff>
        </xdr:from>
        <xdr:to>
          <xdr:col>7</xdr:col>
          <xdr:colOff>438150</xdr:colOff>
          <xdr:row>148</xdr:row>
          <xdr:rowOff>76200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nein, da unter 250,00 €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N46"/>
  <sheetViews>
    <sheetView zoomScale="90" zoomScaleNormal="90" workbookViewId="0">
      <selection activeCell="D26" sqref="D26"/>
    </sheetView>
  </sheetViews>
  <sheetFormatPr baseColWidth="10" defaultRowHeight="14.25" x14ac:dyDescent="0.2"/>
  <cols>
    <col min="1" max="1" width="11" style="30"/>
    <col min="2" max="2" width="13.375" style="30" customWidth="1"/>
    <col min="3" max="3" width="11.25" style="30" customWidth="1"/>
    <col min="4" max="4" width="10.625" style="30" customWidth="1"/>
    <col min="5" max="5" width="11.375" style="30" customWidth="1"/>
    <col min="6" max="7" width="8.875" style="30" customWidth="1"/>
    <col min="8" max="10" width="9.375" style="30" customWidth="1"/>
    <col min="11" max="11" width="9.625" style="30" customWidth="1"/>
    <col min="12" max="12" width="11" style="30"/>
    <col min="13" max="13" width="10.25" style="30" customWidth="1"/>
    <col min="14" max="16384" width="11" style="33"/>
  </cols>
  <sheetData>
    <row r="1" spans="1:14" ht="18" x14ac:dyDescent="0.25">
      <c r="A1" s="28" t="s">
        <v>43</v>
      </c>
      <c r="B1" s="29"/>
      <c r="K1" s="31"/>
      <c r="N1" s="32" t="s">
        <v>42</v>
      </c>
    </row>
    <row r="2" spans="1:14" x14ac:dyDescent="0.2">
      <c r="F2" s="34"/>
      <c r="G2" s="34"/>
      <c r="H2" s="34"/>
      <c r="I2" s="34"/>
      <c r="J2" s="34"/>
      <c r="K2" s="34"/>
      <c r="L2" s="34"/>
      <c r="M2" s="34"/>
    </row>
    <row r="3" spans="1:14" ht="18" customHeight="1" x14ac:dyDescent="0.2">
      <c r="A3" s="35" t="s">
        <v>29</v>
      </c>
      <c r="B3" s="34"/>
      <c r="C3" s="34"/>
      <c r="D3" s="34"/>
      <c r="E3" s="138" t="s">
        <v>58</v>
      </c>
      <c r="F3" s="139"/>
      <c r="G3" s="139"/>
      <c r="H3" s="139"/>
      <c r="I3" s="139"/>
      <c r="J3" s="139"/>
      <c r="K3" s="139"/>
      <c r="L3" s="139"/>
      <c r="M3" s="140"/>
      <c r="N3" s="134" t="s">
        <v>59</v>
      </c>
    </row>
    <row r="4" spans="1:14" ht="18" x14ac:dyDescent="0.25">
      <c r="A4" s="35"/>
      <c r="C4" s="34"/>
      <c r="D4" s="34"/>
      <c r="E4" s="144"/>
      <c r="F4" s="144"/>
      <c r="G4" s="144"/>
      <c r="H4" s="34"/>
      <c r="I4" s="34"/>
      <c r="J4" s="34"/>
      <c r="K4" s="34"/>
      <c r="L4" s="34"/>
      <c r="M4" s="34"/>
      <c r="N4" s="134"/>
    </row>
    <row r="5" spans="1:14" ht="15.75" x14ac:dyDescent="0.25">
      <c r="A5" s="35" t="s">
        <v>0</v>
      </c>
      <c r="E5" s="135" t="s">
        <v>52</v>
      </c>
      <c r="F5" s="136"/>
      <c r="G5" s="137"/>
      <c r="J5" s="36" t="s">
        <v>26</v>
      </c>
      <c r="M5" s="95">
        <v>2015</v>
      </c>
      <c r="N5" s="134"/>
    </row>
    <row r="6" spans="1:14" ht="15" x14ac:dyDescent="0.2">
      <c r="A6" s="35" t="s">
        <v>1</v>
      </c>
      <c r="B6" s="110"/>
      <c r="C6" s="110"/>
      <c r="D6" s="34"/>
      <c r="E6" s="141">
        <v>24198</v>
      </c>
      <c r="F6" s="142"/>
      <c r="G6" s="143"/>
      <c r="J6" s="35"/>
      <c r="N6" s="134"/>
    </row>
    <row r="7" spans="1:14" ht="15" x14ac:dyDescent="0.2">
      <c r="A7" s="35" t="s">
        <v>61</v>
      </c>
      <c r="B7" s="37"/>
      <c r="C7" s="37"/>
      <c r="D7" s="38"/>
      <c r="E7" s="135">
        <v>40</v>
      </c>
      <c r="F7" s="136"/>
      <c r="G7" s="137"/>
      <c r="J7" s="35" t="s">
        <v>23</v>
      </c>
      <c r="M7" s="96">
        <v>7.2999999999999995E-2</v>
      </c>
      <c r="N7" s="134"/>
    </row>
    <row r="8" spans="1:14" ht="15" x14ac:dyDescent="0.2">
      <c r="A8" s="35" t="s">
        <v>65</v>
      </c>
      <c r="E8" s="135" t="s">
        <v>37</v>
      </c>
      <c r="F8" s="136"/>
      <c r="G8" s="137"/>
      <c r="J8" s="35" t="s">
        <v>24</v>
      </c>
      <c r="M8" s="97">
        <v>1.025E-2</v>
      </c>
      <c r="N8" s="134"/>
    </row>
    <row r="9" spans="1:14" ht="15" x14ac:dyDescent="0.2">
      <c r="A9" s="35" t="s">
        <v>28</v>
      </c>
      <c r="C9" s="34"/>
      <c r="D9" s="34"/>
      <c r="E9" s="141">
        <v>37987</v>
      </c>
      <c r="F9" s="142"/>
      <c r="G9" s="143"/>
      <c r="J9" s="35" t="s">
        <v>27</v>
      </c>
      <c r="M9" s="96">
        <v>1.4999999999999999E-2</v>
      </c>
      <c r="N9" s="134"/>
    </row>
    <row r="10" spans="1:14" ht="15" x14ac:dyDescent="0.2">
      <c r="A10" s="35" t="s">
        <v>2</v>
      </c>
      <c r="C10" s="39"/>
      <c r="D10" s="39"/>
      <c r="E10" s="135" t="s">
        <v>36</v>
      </c>
      <c r="F10" s="136"/>
      <c r="G10" s="137"/>
      <c r="J10" s="35" t="s">
        <v>25</v>
      </c>
      <c r="M10" s="96">
        <v>9.4500000000000001E-2</v>
      </c>
      <c r="N10" s="134"/>
    </row>
    <row r="11" spans="1:14" ht="15" x14ac:dyDescent="0.2">
      <c r="A11" s="35" t="s">
        <v>60</v>
      </c>
      <c r="C11" s="40"/>
      <c r="D11" s="40"/>
      <c r="E11" s="135" t="s">
        <v>40</v>
      </c>
      <c r="F11" s="136"/>
      <c r="G11" s="137"/>
      <c r="I11" s="41"/>
      <c r="J11" s="35" t="s">
        <v>33</v>
      </c>
      <c r="M11" s="96">
        <v>0</v>
      </c>
      <c r="N11" s="134"/>
    </row>
    <row r="12" spans="1:14" ht="15" x14ac:dyDescent="0.2">
      <c r="A12" s="10" t="s">
        <v>62</v>
      </c>
      <c r="B12" s="34"/>
      <c r="C12" s="68"/>
      <c r="D12" s="34"/>
      <c r="E12" s="135" t="s">
        <v>56</v>
      </c>
      <c r="F12" s="136"/>
      <c r="G12" s="137"/>
      <c r="J12" s="35" t="s">
        <v>34</v>
      </c>
      <c r="M12" s="96">
        <v>3.3999999999999998E-3</v>
      </c>
      <c r="N12" s="134"/>
    </row>
    <row r="13" spans="1:14" ht="15" x14ac:dyDescent="0.2">
      <c r="A13" s="35" t="s">
        <v>63</v>
      </c>
      <c r="B13" s="34"/>
      <c r="D13" s="34"/>
      <c r="E13" s="135" t="s">
        <v>51</v>
      </c>
      <c r="F13" s="136"/>
      <c r="G13" s="137"/>
      <c r="J13" s="35" t="s">
        <v>35</v>
      </c>
      <c r="M13" s="96">
        <v>1.5E-3</v>
      </c>
      <c r="N13" s="134"/>
    </row>
    <row r="14" spans="1:14" ht="15" x14ac:dyDescent="0.2">
      <c r="A14" s="10" t="s">
        <v>64</v>
      </c>
      <c r="B14" s="34"/>
      <c r="D14" s="34"/>
      <c r="E14" s="92"/>
      <c r="F14" s="93">
        <v>4</v>
      </c>
      <c r="G14" s="94"/>
      <c r="J14" s="35" t="s">
        <v>38</v>
      </c>
      <c r="M14" s="98">
        <v>3.93</v>
      </c>
      <c r="N14" s="134"/>
    </row>
    <row r="15" spans="1:14" ht="15" x14ac:dyDescent="0.2">
      <c r="A15" s="133"/>
      <c r="B15" s="133"/>
      <c r="C15" s="133"/>
      <c r="D15" s="34"/>
      <c r="E15" s="83"/>
      <c r="F15" s="83"/>
      <c r="G15" s="83"/>
      <c r="J15" s="35" t="s">
        <v>39</v>
      </c>
      <c r="M15" s="98">
        <v>2.1</v>
      </c>
      <c r="N15" s="134"/>
    </row>
    <row r="16" spans="1:14" ht="16.5" customHeight="1" x14ac:dyDescent="0.2">
      <c r="A16" s="17" t="s">
        <v>54</v>
      </c>
      <c r="B16" s="34"/>
      <c r="C16" s="34" t="s">
        <v>67</v>
      </c>
      <c r="D16" s="34"/>
      <c r="H16" s="42"/>
      <c r="N16" s="134"/>
    </row>
    <row r="17" spans="1:14" ht="19.5" customHeight="1" x14ac:dyDescent="0.2">
      <c r="A17" s="111" t="s">
        <v>3</v>
      </c>
      <c r="B17" s="113" t="s">
        <v>75</v>
      </c>
      <c r="C17" s="113" t="s">
        <v>78</v>
      </c>
      <c r="D17" s="126" t="s">
        <v>66</v>
      </c>
      <c r="E17" s="113" t="s">
        <v>4</v>
      </c>
      <c r="F17" s="147" t="s">
        <v>5</v>
      </c>
      <c r="G17" s="148"/>
      <c r="H17" s="148"/>
      <c r="I17" s="148"/>
      <c r="J17" s="148"/>
      <c r="K17" s="148"/>
      <c r="L17" s="149"/>
      <c r="M17" s="145" t="s">
        <v>10</v>
      </c>
      <c r="N17" s="134"/>
    </row>
    <row r="18" spans="1:14" ht="39.75" customHeight="1" thickBot="1" x14ac:dyDescent="0.25">
      <c r="A18" s="112"/>
      <c r="B18" s="114"/>
      <c r="C18" s="114"/>
      <c r="D18" s="127"/>
      <c r="E18" s="114"/>
      <c r="F18" s="44" t="s">
        <v>6</v>
      </c>
      <c r="G18" s="44" t="s">
        <v>7</v>
      </c>
      <c r="H18" s="44" t="s">
        <v>8</v>
      </c>
      <c r="I18" s="44" t="s">
        <v>9</v>
      </c>
      <c r="J18" s="44" t="s">
        <v>30</v>
      </c>
      <c r="K18" s="44" t="s">
        <v>31</v>
      </c>
      <c r="L18" s="43" t="s">
        <v>32</v>
      </c>
      <c r="M18" s="146"/>
      <c r="N18" s="134"/>
    </row>
    <row r="19" spans="1:14" ht="15" x14ac:dyDescent="0.2">
      <c r="A19" s="45" t="s">
        <v>11</v>
      </c>
      <c r="B19" s="99">
        <v>2500</v>
      </c>
      <c r="C19" s="99"/>
      <c r="D19" s="100"/>
      <c r="E19" s="45">
        <f>B19+C19</f>
        <v>2500</v>
      </c>
      <c r="F19" s="45">
        <f t="shared" ref="F19:F30" si="0">ROUND(E19*$M$7,2)</f>
        <v>182.5</v>
      </c>
      <c r="G19" s="45">
        <f t="shared" ref="G19:G30" si="1">ROUND(E19*$M$8,2)</f>
        <v>25.63</v>
      </c>
      <c r="H19" s="45">
        <f t="shared" ref="H19:H30" si="2">ROUND(E19*$M$9,2)</f>
        <v>37.5</v>
      </c>
      <c r="I19" s="45">
        <f t="shared" ref="I19:I30" si="3">ROUND(E19*$M$10,2)</f>
        <v>236.25</v>
      </c>
      <c r="J19" s="46">
        <f t="shared" ref="J19:J30" si="4">ROUND(B19*$M$11,2)</f>
        <v>0</v>
      </c>
      <c r="K19" s="46">
        <f t="shared" ref="K19:K30" si="5">ROUND(B19*$M$12,2)</f>
        <v>8.5</v>
      </c>
      <c r="L19" s="46">
        <f t="shared" ref="L19:L30" si="6">ROUND(E19*$M$13,2)</f>
        <v>3.75</v>
      </c>
      <c r="M19" s="45">
        <f t="shared" ref="M19:M30" si="7">SUM(E19:L19)+D19</f>
        <v>2994.13</v>
      </c>
      <c r="N19" s="134"/>
    </row>
    <row r="20" spans="1:14" ht="15" x14ac:dyDescent="0.2">
      <c r="A20" s="46" t="s">
        <v>12</v>
      </c>
      <c r="B20" s="99">
        <v>2500</v>
      </c>
      <c r="C20" s="101"/>
      <c r="D20" s="100"/>
      <c r="E20" s="45">
        <f t="shared" ref="E20:E30" si="8">B20+C20</f>
        <v>2500</v>
      </c>
      <c r="F20" s="46">
        <f t="shared" si="0"/>
        <v>182.5</v>
      </c>
      <c r="G20" s="46">
        <f t="shared" si="1"/>
        <v>25.63</v>
      </c>
      <c r="H20" s="46">
        <f t="shared" si="2"/>
        <v>37.5</v>
      </c>
      <c r="I20" s="46">
        <f t="shared" si="3"/>
        <v>236.25</v>
      </c>
      <c r="J20" s="46">
        <f t="shared" si="4"/>
        <v>0</v>
      </c>
      <c r="K20" s="46">
        <f t="shared" si="5"/>
        <v>8.5</v>
      </c>
      <c r="L20" s="46">
        <f t="shared" si="6"/>
        <v>3.75</v>
      </c>
      <c r="M20" s="45">
        <f t="shared" si="7"/>
        <v>2994.13</v>
      </c>
      <c r="N20" s="134"/>
    </row>
    <row r="21" spans="1:14" ht="15" x14ac:dyDescent="0.2">
      <c r="A21" s="46" t="s">
        <v>13</v>
      </c>
      <c r="B21" s="99">
        <v>2500</v>
      </c>
      <c r="C21" s="101"/>
      <c r="D21" s="100"/>
      <c r="E21" s="45">
        <f t="shared" si="8"/>
        <v>2500</v>
      </c>
      <c r="F21" s="46">
        <f t="shared" si="0"/>
        <v>182.5</v>
      </c>
      <c r="G21" s="46">
        <f t="shared" si="1"/>
        <v>25.63</v>
      </c>
      <c r="H21" s="46">
        <f t="shared" si="2"/>
        <v>37.5</v>
      </c>
      <c r="I21" s="46">
        <f t="shared" si="3"/>
        <v>236.25</v>
      </c>
      <c r="J21" s="46">
        <f t="shared" si="4"/>
        <v>0</v>
      </c>
      <c r="K21" s="46">
        <f t="shared" si="5"/>
        <v>8.5</v>
      </c>
      <c r="L21" s="46">
        <f t="shared" si="6"/>
        <v>3.75</v>
      </c>
      <c r="M21" s="45">
        <f t="shared" si="7"/>
        <v>2994.13</v>
      </c>
      <c r="N21" s="134"/>
    </row>
    <row r="22" spans="1:14" ht="15" x14ac:dyDescent="0.2">
      <c r="A22" s="46" t="s">
        <v>14</v>
      </c>
      <c r="B22" s="99">
        <v>2500</v>
      </c>
      <c r="C22" s="101"/>
      <c r="D22" s="100"/>
      <c r="E22" s="45">
        <f t="shared" si="8"/>
        <v>2500</v>
      </c>
      <c r="F22" s="46">
        <f t="shared" si="0"/>
        <v>182.5</v>
      </c>
      <c r="G22" s="46">
        <f t="shared" si="1"/>
        <v>25.63</v>
      </c>
      <c r="H22" s="46">
        <f t="shared" si="2"/>
        <v>37.5</v>
      </c>
      <c r="I22" s="46">
        <f t="shared" si="3"/>
        <v>236.25</v>
      </c>
      <c r="J22" s="46">
        <f t="shared" si="4"/>
        <v>0</v>
      </c>
      <c r="K22" s="46">
        <f t="shared" si="5"/>
        <v>8.5</v>
      </c>
      <c r="L22" s="46">
        <f t="shared" si="6"/>
        <v>3.75</v>
      </c>
      <c r="M22" s="45">
        <f t="shared" si="7"/>
        <v>2994.13</v>
      </c>
      <c r="N22" s="134"/>
    </row>
    <row r="23" spans="1:14" ht="15" x14ac:dyDescent="0.2">
      <c r="A23" s="46" t="s">
        <v>15</v>
      </c>
      <c r="B23" s="99">
        <v>2500</v>
      </c>
      <c r="C23" s="101"/>
      <c r="D23" s="100"/>
      <c r="E23" s="45">
        <f t="shared" si="8"/>
        <v>2500</v>
      </c>
      <c r="F23" s="46">
        <f t="shared" si="0"/>
        <v>182.5</v>
      </c>
      <c r="G23" s="46">
        <f t="shared" si="1"/>
        <v>25.63</v>
      </c>
      <c r="H23" s="46">
        <f t="shared" si="2"/>
        <v>37.5</v>
      </c>
      <c r="I23" s="46">
        <f t="shared" si="3"/>
        <v>236.25</v>
      </c>
      <c r="J23" s="46">
        <f t="shared" si="4"/>
        <v>0</v>
      </c>
      <c r="K23" s="46">
        <f t="shared" si="5"/>
        <v>8.5</v>
      </c>
      <c r="L23" s="46">
        <f t="shared" si="6"/>
        <v>3.75</v>
      </c>
      <c r="M23" s="45">
        <f t="shared" si="7"/>
        <v>2994.13</v>
      </c>
      <c r="N23" s="134"/>
    </row>
    <row r="24" spans="1:14" ht="15" x14ac:dyDescent="0.2">
      <c r="A24" s="46" t="s">
        <v>16</v>
      </c>
      <c r="B24" s="99">
        <v>2500</v>
      </c>
      <c r="C24" s="101"/>
      <c r="D24" s="100"/>
      <c r="E24" s="45">
        <f t="shared" si="8"/>
        <v>2500</v>
      </c>
      <c r="F24" s="46">
        <f t="shared" si="0"/>
        <v>182.5</v>
      </c>
      <c r="G24" s="46">
        <f t="shared" si="1"/>
        <v>25.63</v>
      </c>
      <c r="H24" s="46">
        <f t="shared" si="2"/>
        <v>37.5</v>
      </c>
      <c r="I24" s="46">
        <f t="shared" si="3"/>
        <v>236.25</v>
      </c>
      <c r="J24" s="46">
        <f t="shared" si="4"/>
        <v>0</v>
      </c>
      <c r="K24" s="46">
        <f t="shared" si="5"/>
        <v>8.5</v>
      </c>
      <c r="L24" s="46">
        <f t="shared" si="6"/>
        <v>3.75</v>
      </c>
      <c r="M24" s="45">
        <f t="shared" si="7"/>
        <v>2994.13</v>
      </c>
      <c r="N24" s="134"/>
    </row>
    <row r="25" spans="1:14" ht="15" x14ac:dyDescent="0.2">
      <c r="A25" s="46" t="s">
        <v>17</v>
      </c>
      <c r="B25" s="99">
        <v>2500</v>
      </c>
      <c r="C25" s="101"/>
      <c r="D25" s="100"/>
      <c r="E25" s="45">
        <f t="shared" si="8"/>
        <v>2500</v>
      </c>
      <c r="F25" s="46">
        <f t="shared" si="0"/>
        <v>182.5</v>
      </c>
      <c r="G25" s="46">
        <f t="shared" si="1"/>
        <v>25.63</v>
      </c>
      <c r="H25" s="46">
        <f t="shared" si="2"/>
        <v>37.5</v>
      </c>
      <c r="I25" s="46">
        <f t="shared" si="3"/>
        <v>236.25</v>
      </c>
      <c r="J25" s="46">
        <f t="shared" si="4"/>
        <v>0</v>
      </c>
      <c r="K25" s="46">
        <f t="shared" si="5"/>
        <v>8.5</v>
      </c>
      <c r="L25" s="46">
        <f t="shared" si="6"/>
        <v>3.75</v>
      </c>
      <c r="M25" s="45">
        <f t="shared" si="7"/>
        <v>2994.13</v>
      </c>
      <c r="N25" s="134"/>
    </row>
    <row r="26" spans="1:14" ht="15" x14ac:dyDescent="0.2">
      <c r="A26" s="46" t="s">
        <v>18</v>
      </c>
      <c r="B26" s="99">
        <v>2500</v>
      </c>
      <c r="C26" s="101"/>
      <c r="D26" s="100"/>
      <c r="E26" s="45">
        <f t="shared" si="8"/>
        <v>2500</v>
      </c>
      <c r="F26" s="46">
        <f t="shared" si="0"/>
        <v>182.5</v>
      </c>
      <c r="G26" s="46">
        <f t="shared" si="1"/>
        <v>25.63</v>
      </c>
      <c r="H26" s="46">
        <f t="shared" si="2"/>
        <v>37.5</v>
      </c>
      <c r="I26" s="46">
        <f t="shared" si="3"/>
        <v>236.25</v>
      </c>
      <c r="J26" s="46">
        <f t="shared" si="4"/>
        <v>0</v>
      </c>
      <c r="K26" s="46">
        <f t="shared" si="5"/>
        <v>8.5</v>
      </c>
      <c r="L26" s="46">
        <f t="shared" si="6"/>
        <v>3.75</v>
      </c>
      <c r="M26" s="45">
        <f t="shared" si="7"/>
        <v>2994.13</v>
      </c>
      <c r="N26" s="134"/>
    </row>
    <row r="27" spans="1:14" ht="15" x14ac:dyDescent="0.2">
      <c r="A27" s="46" t="s">
        <v>19</v>
      </c>
      <c r="B27" s="99">
        <v>2500</v>
      </c>
      <c r="C27" s="101"/>
      <c r="D27" s="100"/>
      <c r="E27" s="45">
        <f t="shared" si="8"/>
        <v>2500</v>
      </c>
      <c r="F27" s="46">
        <f t="shared" si="0"/>
        <v>182.5</v>
      </c>
      <c r="G27" s="46">
        <f t="shared" si="1"/>
        <v>25.63</v>
      </c>
      <c r="H27" s="46">
        <f t="shared" si="2"/>
        <v>37.5</v>
      </c>
      <c r="I27" s="46">
        <f t="shared" si="3"/>
        <v>236.25</v>
      </c>
      <c r="J27" s="46">
        <f t="shared" si="4"/>
        <v>0</v>
      </c>
      <c r="K27" s="46">
        <f t="shared" si="5"/>
        <v>8.5</v>
      </c>
      <c r="L27" s="46">
        <f t="shared" si="6"/>
        <v>3.75</v>
      </c>
      <c r="M27" s="45">
        <f t="shared" si="7"/>
        <v>2994.13</v>
      </c>
      <c r="N27" s="134"/>
    </row>
    <row r="28" spans="1:14" ht="15" x14ac:dyDescent="0.2">
      <c r="A28" s="46" t="s">
        <v>20</v>
      </c>
      <c r="B28" s="99">
        <v>2500</v>
      </c>
      <c r="C28" s="101"/>
      <c r="D28" s="100"/>
      <c r="E28" s="45">
        <f t="shared" si="8"/>
        <v>2500</v>
      </c>
      <c r="F28" s="46">
        <f t="shared" si="0"/>
        <v>182.5</v>
      </c>
      <c r="G28" s="46">
        <f t="shared" si="1"/>
        <v>25.63</v>
      </c>
      <c r="H28" s="46">
        <f t="shared" si="2"/>
        <v>37.5</v>
      </c>
      <c r="I28" s="46">
        <f t="shared" si="3"/>
        <v>236.25</v>
      </c>
      <c r="J28" s="46">
        <f t="shared" si="4"/>
        <v>0</v>
      </c>
      <c r="K28" s="46">
        <f t="shared" si="5"/>
        <v>8.5</v>
      </c>
      <c r="L28" s="46">
        <f t="shared" si="6"/>
        <v>3.75</v>
      </c>
      <c r="M28" s="45">
        <f t="shared" si="7"/>
        <v>2994.13</v>
      </c>
      <c r="N28" s="134"/>
    </row>
    <row r="29" spans="1:14" ht="15" x14ac:dyDescent="0.2">
      <c r="A29" s="46" t="s">
        <v>21</v>
      </c>
      <c r="B29" s="99">
        <v>2500</v>
      </c>
      <c r="C29" s="101">
        <f>B29*60%</f>
        <v>1500</v>
      </c>
      <c r="D29" s="100"/>
      <c r="E29" s="45">
        <f t="shared" si="8"/>
        <v>4000</v>
      </c>
      <c r="F29" s="46">
        <f t="shared" si="0"/>
        <v>292</v>
      </c>
      <c r="G29" s="46">
        <f t="shared" si="1"/>
        <v>41</v>
      </c>
      <c r="H29" s="46">
        <f t="shared" si="2"/>
        <v>60</v>
      </c>
      <c r="I29" s="46">
        <f t="shared" si="3"/>
        <v>378</v>
      </c>
      <c r="J29" s="46">
        <f t="shared" si="4"/>
        <v>0</v>
      </c>
      <c r="K29" s="46">
        <f t="shared" si="5"/>
        <v>8.5</v>
      </c>
      <c r="L29" s="46">
        <f t="shared" si="6"/>
        <v>6</v>
      </c>
      <c r="M29" s="45">
        <f t="shared" si="7"/>
        <v>4785.5</v>
      </c>
      <c r="N29" s="134"/>
    </row>
    <row r="30" spans="1:14" ht="15.75" thickBot="1" x14ac:dyDescent="0.25">
      <c r="A30" s="47" t="s">
        <v>22</v>
      </c>
      <c r="B30" s="102">
        <v>2500</v>
      </c>
      <c r="C30" s="102"/>
      <c r="D30" s="103"/>
      <c r="E30" s="47">
        <f t="shared" si="8"/>
        <v>2500</v>
      </c>
      <c r="F30" s="47">
        <f t="shared" si="0"/>
        <v>182.5</v>
      </c>
      <c r="G30" s="47">
        <f t="shared" si="1"/>
        <v>25.63</v>
      </c>
      <c r="H30" s="47">
        <f t="shared" si="2"/>
        <v>37.5</v>
      </c>
      <c r="I30" s="47">
        <f t="shared" si="3"/>
        <v>236.25</v>
      </c>
      <c r="J30" s="47">
        <f t="shared" si="4"/>
        <v>0</v>
      </c>
      <c r="K30" s="47">
        <f t="shared" si="5"/>
        <v>8.5</v>
      </c>
      <c r="L30" s="47">
        <f t="shared" si="6"/>
        <v>3.75</v>
      </c>
      <c r="M30" s="47">
        <f t="shared" si="7"/>
        <v>2994.13</v>
      </c>
      <c r="N30" s="134"/>
    </row>
    <row r="31" spans="1:14" ht="15" x14ac:dyDescent="0.2">
      <c r="A31" s="48"/>
      <c r="B31" s="48"/>
      <c r="C31" s="48"/>
      <c r="D31" s="49"/>
      <c r="E31" s="45">
        <f t="shared" ref="E31:M31" si="9">E19+E20+E21+E22+E23+E24+E25+E26+E27+E28+E29+E30</f>
        <v>31500</v>
      </c>
      <c r="F31" s="45">
        <f t="shared" si="9"/>
        <v>2299.5</v>
      </c>
      <c r="G31" s="45">
        <f t="shared" si="9"/>
        <v>322.93</v>
      </c>
      <c r="H31" s="45">
        <f t="shared" si="9"/>
        <v>472.5</v>
      </c>
      <c r="I31" s="45">
        <f t="shared" si="9"/>
        <v>2976.75</v>
      </c>
      <c r="J31" s="45">
        <f t="shared" si="9"/>
        <v>0</v>
      </c>
      <c r="K31" s="45">
        <f t="shared" si="9"/>
        <v>102</v>
      </c>
      <c r="L31" s="45">
        <f t="shared" si="9"/>
        <v>47.25</v>
      </c>
      <c r="M31" s="45">
        <f t="shared" si="9"/>
        <v>37720.93</v>
      </c>
      <c r="N31" s="134"/>
    </row>
    <row r="32" spans="1:14" ht="15" x14ac:dyDescent="0.2">
      <c r="A32" s="48"/>
      <c r="B32" s="48"/>
      <c r="C32" s="48"/>
      <c r="D32" s="48"/>
      <c r="E32" s="48"/>
      <c r="F32" s="128">
        <f>F31+G31+H31+I31</f>
        <v>6071.68</v>
      </c>
      <c r="G32" s="129"/>
      <c r="H32" s="129"/>
      <c r="I32" s="130"/>
      <c r="J32" s="48"/>
      <c r="K32" s="48"/>
      <c r="L32" s="48"/>
      <c r="M32" s="49"/>
      <c r="N32" s="134"/>
    </row>
    <row r="33" spans="1:14" ht="15" x14ac:dyDescent="0.2">
      <c r="A33" s="48"/>
      <c r="B33" s="48"/>
      <c r="C33" s="48"/>
      <c r="D33" s="48"/>
      <c r="E33" s="48"/>
      <c r="F33" s="48"/>
      <c r="G33" s="48"/>
      <c r="H33" s="48"/>
      <c r="J33" s="54" t="s">
        <v>70</v>
      </c>
      <c r="M33" s="46">
        <f>E31*M14*M15/1000</f>
        <v>259.96949999999998</v>
      </c>
      <c r="N33" s="134"/>
    </row>
    <row r="34" spans="1:14" ht="15.75" x14ac:dyDescent="0.25">
      <c r="A34" s="48"/>
      <c r="B34" s="48"/>
      <c r="C34" s="48"/>
      <c r="D34" s="48"/>
      <c r="E34" s="48"/>
      <c r="F34" s="48"/>
      <c r="G34" s="48"/>
      <c r="H34" s="48"/>
      <c r="J34" s="56" t="s">
        <v>50</v>
      </c>
      <c r="M34" s="57">
        <f>M31+M33</f>
        <v>37980.8995</v>
      </c>
      <c r="N34" s="134"/>
    </row>
    <row r="35" spans="1:14" ht="15" x14ac:dyDescent="0.2">
      <c r="A35" s="50" t="s">
        <v>55</v>
      </c>
      <c r="B35" s="48"/>
      <c r="C35" s="77" t="s">
        <v>67</v>
      </c>
      <c r="D35" s="48"/>
      <c r="E35" s="48"/>
      <c r="F35" s="48"/>
      <c r="G35" s="48"/>
      <c r="H35" s="48"/>
      <c r="I35" s="48"/>
      <c r="K35" s="35"/>
      <c r="L35" s="25"/>
      <c r="M35" s="51"/>
      <c r="N35" s="134"/>
    </row>
    <row r="36" spans="1:14" ht="15" x14ac:dyDescent="0.2">
      <c r="A36" s="123" t="s">
        <v>49</v>
      </c>
      <c r="B36" s="124"/>
      <c r="C36" s="124"/>
      <c r="D36" s="125"/>
      <c r="N36" s="134"/>
    </row>
    <row r="37" spans="1:14" x14ac:dyDescent="0.2">
      <c r="A37" s="121" t="s">
        <v>44</v>
      </c>
      <c r="B37" s="122"/>
      <c r="C37" s="104" t="s">
        <v>53</v>
      </c>
      <c r="D37" s="105" t="s">
        <v>79</v>
      </c>
      <c r="E37" s="117" t="s">
        <v>48</v>
      </c>
      <c r="F37" s="118"/>
      <c r="G37" s="52" t="s">
        <v>46</v>
      </c>
      <c r="H37" s="117" t="s">
        <v>47</v>
      </c>
      <c r="I37" s="118"/>
      <c r="J37" s="52" t="s">
        <v>46</v>
      </c>
      <c r="K37" s="117" t="s">
        <v>45</v>
      </c>
      <c r="L37" s="118"/>
      <c r="M37" s="52" t="s">
        <v>46</v>
      </c>
    </row>
    <row r="38" spans="1:14" ht="15.75" x14ac:dyDescent="0.25">
      <c r="A38" s="119">
        <v>3980.9</v>
      </c>
      <c r="B38" s="120"/>
      <c r="C38" s="106">
        <v>1000</v>
      </c>
      <c r="D38" s="107">
        <v>12000</v>
      </c>
      <c r="E38" s="131">
        <f>A38+C38+D38</f>
        <v>16980.900000000001</v>
      </c>
      <c r="F38" s="132"/>
      <c r="G38" s="58">
        <f>E38*100/K38</f>
        <v>44.709051128330294</v>
      </c>
      <c r="H38" s="115">
        <v>21000</v>
      </c>
      <c r="I38" s="116"/>
      <c r="J38" s="58">
        <f>H38*100/K38</f>
        <v>55.290948871669706</v>
      </c>
      <c r="K38" s="108">
        <f>E38+H38</f>
        <v>37980.9</v>
      </c>
      <c r="L38" s="109"/>
      <c r="M38" s="58">
        <v>100</v>
      </c>
    </row>
    <row r="39" spans="1:14" x14ac:dyDescent="0.2">
      <c r="A39" s="53" t="s">
        <v>57</v>
      </c>
      <c r="E39" s="53"/>
    </row>
    <row r="42" spans="1:14" x14ac:dyDescent="0.2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4" x14ac:dyDescent="0.2">
      <c r="K43" s="85" t="s">
        <v>80</v>
      </c>
      <c r="L43" s="84"/>
    </row>
    <row r="44" spans="1:14" x14ac:dyDescent="0.2">
      <c r="K44" s="60" t="s">
        <v>69</v>
      </c>
    </row>
    <row r="45" spans="1:14" x14ac:dyDescent="0.2">
      <c r="J45" s="30" t="s">
        <v>68</v>
      </c>
      <c r="K45" s="87">
        <f>M34-K38</f>
        <v>-5.0000000192085281E-4</v>
      </c>
    </row>
    <row r="46" spans="1:14" x14ac:dyDescent="0.2">
      <c r="K46" s="86" t="s">
        <v>81</v>
      </c>
    </row>
  </sheetData>
  <sheetProtection password="C550" sheet="1" objects="1" scenarios="1" selectLockedCells="1"/>
  <mergeCells count="31">
    <mergeCell ref="N3:N36"/>
    <mergeCell ref="E11:G11"/>
    <mergeCell ref="E10:G10"/>
    <mergeCell ref="E3:M3"/>
    <mergeCell ref="E9:G9"/>
    <mergeCell ref="E7:G7"/>
    <mergeCell ref="E17:E18"/>
    <mergeCell ref="E4:G4"/>
    <mergeCell ref="M17:M18"/>
    <mergeCell ref="E6:G6"/>
    <mergeCell ref="F17:L17"/>
    <mergeCell ref="E5:G5"/>
    <mergeCell ref="E8:G8"/>
    <mergeCell ref="E13:G13"/>
    <mergeCell ref="E12:G12"/>
    <mergeCell ref="K38:L38"/>
    <mergeCell ref="B6:C6"/>
    <mergeCell ref="A17:A18"/>
    <mergeCell ref="B17:B18"/>
    <mergeCell ref="C17:C18"/>
    <mergeCell ref="H38:I38"/>
    <mergeCell ref="K37:L37"/>
    <mergeCell ref="H37:I37"/>
    <mergeCell ref="E37:F37"/>
    <mergeCell ref="A38:B38"/>
    <mergeCell ref="A37:B37"/>
    <mergeCell ref="A36:D36"/>
    <mergeCell ref="D17:D18"/>
    <mergeCell ref="F32:I32"/>
    <mergeCell ref="E38:F38"/>
    <mergeCell ref="A15:C15"/>
  </mergeCells>
  <phoneticPr fontId="2" type="noConversion"/>
  <printOptions horizontalCentered="1"/>
  <pageMargins left="0.53" right="0.39370078740157483" top="0.48" bottom="0.21" header="0.24" footer="0.17"/>
  <pageSetup paperSize="9" scale="85" orientation="landscape" r:id="rId1"/>
  <headerFooter alignWithMargins="0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247650</xdr:colOff>
                    <xdr:row>147</xdr:row>
                    <xdr:rowOff>38100</xdr:rowOff>
                  </from>
                  <to>
                    <xdr:col>7</xdr:col>
                    <xdr:colOff>438150</xdr:colOff>
                    <xdr:row>148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6"/>
  <sheetViews>
    <sheetView tabSelected="1" view="pageLayout" zoomScale="75" zoomScaleNormal="90" zoomScalePageLayoutView="75" workbookViewId="0">
      <selection activeCell="E3" sqref="E3:N3"/>
    </sheetView>
  </sheetViews>
  <sheetFormatPr baseColWidth="10" defaultRowHeight="14.25" x14ac:dyDescent="0.2"/>
  <cols>
    <col min="1" max="1" width="11" style="30"/>
    <col min="2" max="2" width="13.375" style="30" customWidth="1"/>
    <col min="3" max="3" width="10.75" style="30" customWidth="1"/>
    <col min="4" max="4" width="12.5" style="30" customWidth="1"/>
    <col min="5" max="5" width="10.625" style="30" customWidth="1"/>
    <col min="6" max="6" width="11.375" style="30" hidden="1" customWidth="1"/>
    <col min="7" max="8" width="8.875" style="30" customWidth="1"/>
    <col min="9" max="11" width="9.375" style="30" customWidth="1"/>
    <col min="12" max="12" width="9.625" style="30" customWidth="1"/>
    <col min="13" max="13" width="14.25" style="30" customWidth="1"/>
    <col min="14" max="14" width="10.25" style="30" customWidth="1"/>
    <col min="15" max="16384" width="11" style="33"/>
  </cols>
  <sheetData>
    <row r="1" spans="1:15" ht="18" x14ac:dyDescent="0.25">
      <c r="A1" s="28" t="s">
        <v>43</v>
      </c>
      <c r="B1" s="29"/>
      <c r="L1" s="31"/>
      <c r="O1" s="32" t="s">
        <v>42</v>
      </c>
    </row>
    <row r="2" spans="1:15" x14ac:dyDescent="0.2">
      <c r="A2" s="53" t="s">
        <v>74</v>
      </c>
      <c r="G2" s="34"/>
      <c r="H2" s="34"/>
      <c r="I2" s="34"/>
      <c r="J2" s="34"/>
      <c r="K2" s="34"/>
      <c r="L2" s="34"/>
      <c r="M2" s="34"/>
      <c r="N2" s="34"/>
    </row>
    <row r="3" spans="1:15" ht="18" customHeight="1" x14ac:dyDescent="0.2">
      <c r="A3" s="35" t="s">
        <v>29</v>
      </c>
      <c r="B3" s="34"/>
      <c r="C3" s="34"/>
      <c r="D3" s="34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34" t="s">
        <v>59</v>
      </c>
    </row>
    <row r="4" spans="1:15" ht="18" x14ac:dyDescent="0.25">
      <c r="A4" s="35"/>
      <c r="C4" s="34"/>
      <c r="D4" s="34"/>
      <c r="E4" s="34"/>
      <c r="F4" s="144"/>
      <c r="G4" s="144"/>
      <c r="H4" s="144"/>
      <c r="I4" s="34"/>
      <c r="J4" s="34"/>
      <c r="K4" s="34"/>
      <c r="L4" s="34"/>
      <c r="M4" s="34"/>
      <c r="N4" s="81" t="s">
        <v>76</v>
      </c>
      <c r="O4" s="134"/>
    </row>
    <row r="5" spans="1:15" ht="15.75" x14ac:dyDescent="0.25">
      <c r="A5" s="35" t="s">
        <v>0</v>
      </c>
      <c r="E5" s="150"/>
      <c r="F5" s="150"/>
      <c r="G5" s="150"/>
      <c r="H5" s="150"/>
      <c r="K5" s="36" t="s">
        <v>26</v>
      </c>
      <c r="N5" s="63"/>
      <c r="O5" s="134"/>
    </row>
    <row r="6" spans="1:15" ht="15" x14ac:dyDescent="0.2">
      <c r="A6" s="35" t="s">
        <v>1</v>
      </c>
      <c r="B6" s="110"/>
      <c r="C6" s="110"/>
      <c r="D6" s="34"/>
      <c r="E6" s="150"/>
      <c r="F6" s="150"/>
      <c r="G6" s="150"/>
      <c r="H6" s="150"/>
      <c r="K6" s="35"/>
      <c r="O6" s="134"/>
    </row>
    <row r="7" spans="1:15" ht="15" x14ac:dyDescent="0.2">
      <c r="A7" s="35" t="s">
        <v>61</v>
      </c>
      <c r="B7" s="37"/>
      <c r="C7" s="37"/>
      <c r="D7" s="38"/>
      <c r="E7" s="150"/>
      <c r="F7" s="150"/>
      <c r="G7" s="150"/>
      <c r="H7" s="150"/>
      <c r="K7" s="35" t="s">
        <v>23</v>
      </c>
      <c r="N7" s="69"/>
      <c r="O7" s="134"/>
    </row>
    <row r="8" spans="1:15" ht="15" x14ac:dyDescent="0.2">
      <c r="A8" s="35" t="s">
        <v>65</v>
      </c>
      <c r="E8" s="150"/>
      <c r="F8" s="150"/>
      <c r="G8" s="150"/>
      <c r="H8" s="150"/>
      <c r="K8" s="35" t="s">
        <v>24</v>
      </c>
      <c r="N8" s="70"/>
      <c r="O8" s="134"/>
    </row>
    <row r="9" spans="1:15" ht="15" x14ac:dyDescent="0.2">
      <c r="A9" s="35" t="s">
        <v>28</v>
      </c>
      <c r="C9" s="34"/>
      <c r="D9" s="34"/>
      <c r="E9" s="150"/>
      <c r="F9" s="150"/>
      <c r="G9" s="150"/>
      <c r="H9" s="150"/>
      <c r="K9" s="35" t="s">
        <v>27</v>
      </c>
      <c r="N9" s="69"/>
      <c r="O9" s="134"/>
    </row>
    <row r="10" spans="1:15" ht="15" x14ac:dyDescent="0.2">
      <c r="A10" s="35" t="s">
        <v>2</v>
      </c>
      <c r="C10" s="39"/>
      <c r="D10" s="39"/>
      <c r="E10" s="150"/>
      <c r="F10" s="150"/>
      <c r="G10" s="150"/>
      <c r="H10" s="150"/>
      <c r="K10" s="35" t="s">
        <v>25</v>
      </c>
      <c r="N10" s="69"/>
      <c r="O10" s="134"/>
    </row>
    <row r="11" spans="1:15" ht="15" x14ac:dyDescent="0.2">
      <c r="A11" s="35" t="s">
        <v>60</v>
      </c>
      <c r="C11" s="40"/>
      <c r="D11" s="40"/>
      <c r="E11" s="150"/>
      <c r="F11" s="150"/>
      <c r="G11" s="150"/>
      <c r="H11" s="150"/>
      <c r="J11" s="41"/>
      <c r="K11" s="35" t="s">
        <v>33</v>
      </c>
      <c r="N11" s="69"/>
      <c r="O11" s="134"/>
    </row>
    <row r="12" spans="1:15" ht="15" x14ac:dyDescent="0.2">
      <c r="A12" s="10" t="s">
        <v>62</v>
      </c>
      <c r="B12" s="34"/>
      <c r="C12" s="34"/>
      <c r="D12" s="34"/>
      <c r="E12" s="150"/>
      <c r="F12" s="150"/>
      <c r="G12" s="150"/>
      <c r="H12" s="150"/>
      <c r="K12" s="35" t="s">
        <v>34</v>
      </c>
      <c r="N12" s="69"/>
      <c r="O12" s="134"/>
    </row>
    <row r="13" spans="1:15" ht="15" x14ac:dyDescent="0.2">
      <c r="A13" s="35" t="s">
        <v>63</v>
      </c>
      <c r="B13" s="34"/>
      <c r="C13" s="34"/>
      <c r="D13" s="34"/>
      <c r="E13" s="150"/>
      <c r="F13" s="150"/>
      <c r="G13" s="150"/>
      <c r="H13" s="150"/>
      <c r="K13" s="35" t="s">
        <v>35</v>
      </c>
      <c r="N13" s="69"/>
      <c r="O13" s="134"/>
    </row>
    <row r="14" spans="1:15" ht="15" x14ac:dyDescent="0.2">
      <c r="A14" s="10" t="s">
        <v>64</v>
      </c>
      <c r="B14" s="34"/>
      <c r="C14" s="34"/>
      <c r="D14" s="34"/>
      <c r="E14" s="150"/>
      <c r="F14" s="150"/>
      <c r="G14" s="150"/>
      <c r="H14" s="150"/>
      <c r="K14" s="35" t="s">
        <v>71</v>
      </c>
      <c r="N14" s="71"/>
      <c r="O14" s="134"/>
    </row>
    <row r="15" spans="1:15" ht="15" x14ac:dyDescent="0.2">
      <c r="A15" s="133"/>
      <c r="B15" s="133"/>
      <c r="C15" s="133"/>
      <c r="D15" s="76"/>
      <c r="E15" s="133"/>
      <c r="F15" s="133"/>
      <c r="G15" s="133"/>
      <c r="H15" s="133"/>
      <c r="K15" s="35" t="s">
        <v>72</v>
      </c>
      <c r="N15" s="71"/>
      <c r="O15" s="134"/>
    </row>
    <row r="16" spans="1:15" ht="16.5" customHeight="1" x14ac:dyDescent="0.2">
      <c r="A16" s="82" t="s">
        <v>54</v>
      </c>
      <c r="B16" s="34"/>
      <c r="C16" s="34" t="s">
        <v>67</v>
      </c>
      <c r="D16" s="34"/>
      <c r="E16" s="34"/>
      <c r="I16" s="42"/>
      <c r="O16" s="134"/>
    </row>
    <row r="17" spans="1:15" ht="19.5" customHeight="1" x14ac:dyDescent="0.2">
      <c r="A17" s="111" t="s">
        <v>3</v>
      </c>
      <c r="B17" s="113" t="s">
        <v>75</v>
      </c>
      <c r="C17" s="113" t="s">
        <v>41</v>
      </c>
      <c r="D17" s="126" t="s">
        <v>77</v>
      </c>
      <c r="E17" s="113" t="s">
        <v>4</v>
      </c>
      <c r="F17" s="113" t="s">
        <v>4</v>
      </c>
      <c r="G17" s="147" t="s">
        <v>5</v>
      </c>
      <c r="H17" s="148"/>
      <c r="I17" s="148"/>
      <c r="J17" s="148"/>
      <c r="K17" s="148"/>
      <c r="L17" s="148"/>
      <c r="M17" s="149"/>
      <c r="N17" s="145" t="s">
        <v>10</v>
      </c>
      <c r="O17" s="134"/>
    </row>
    <row r="18" spans="1:15" ht="39.75" customHeight="1" thickBot="1" x14ac:dyDescent="0.25">
      <c r="A18" s="112"/>
      <c r="B18" s="114"/>
      <c r="C18" s="114"/>
      <c r="D18" s="127"/>
      <c r="E18" s="114"/>
      <c r="F18" s="114"/>
      <c r="G18" s="44" t="s">
        <v>6</v>
      </c>
      <c r="H18" s="44" t="s">
        <v>7</v>
      </c>
      <c r="I18" s="44" t="s">
        <v>8</v>
      </c>
      <c r="J18" s="44" t="s">
        <v>9</v>
      </c>
      <c r="K18" s="44" t="s">
        <v>30</v>
      </c>
      <c r="L18" s="44" t="s">
        <v>31</v>
      </c>
      <c r="M18" s="43" t="s">
        <v>32</v>
      </c>
      <c r="N18" s="146"/>
      <c r="O18" s="134"/>
    </row>
    <row r="19" spans="1:15" ht="15" x14ac:dyDescent="0.2">
      <c r="A19" s="45" t="s">
        <v>11</v>
      </c>
      <c r="B19" s="64"/>
      <c r="C19" s="64"/>
      <c r="D19" s="64"/>
      <c r="E19" s="20">
        <f>B19+C19</f>
        <v>0</v>
      </c>
      <c r="F19" s="45" t="e">
        <f>B19+C19+#REF!</f>
        <v>#REF!</v>
      </c>
      <c r="G19" s="45">
        <f>ROUND(E19*$N$7,2)</f>
        <v>0</v>
      </c>
      <c r="H19" s="45">
        <f>ROUND(E19*$N$8,2)</f>
        <v>0</v>
      </c>
      <c r="I19" s="45">
        <f>ROUND(E19*$N$9,2)</f>
        <v>0</v>
      </c>
      <c r="J19" s="45">
        <f>ROUND(E19*$N$10,2)</f>
        <v>0</v>
      </c>
      <c r="K19" s="46">
        <f>ROUND(B19*$N$11,2)</f>
        <v>0</v>
      </c>
      <c r="L19" s="46">
        <f>ROUND(B19*$N$12,2)</f>
        <v>0</v>
      </c>
      <c r="M19" s="46">
        <f>ROUND(E19*$N$13,2)</f>
        <v>0</v>
      </c>
      <c r="N19" s="45">
        <f>E19+G19+H19+I19+J19+K19+L19+M19+D19</f>
        <v>0</v>
      </c>
      <c r="O19" s="134"/>
    </row>
    <row r="20" spans="1:15" ht="15" x14ac:dyDescent="0.2">
      <c r="A20" s="46" t="s">
        <v>12</v>
      </c>
      <c r="B20" s="64"/>
      <c r="C20" s="72"/>
      <c r="D20" s="64"/>
      <c r="E20" s="20">
        <f t="shared" ref="E20:E30" si="0">B20+C20+D20</f>
        <v>0</v>
      </c>
      <c r="F20" s="45" t="e">
        <f>B20+C20+#REF!</f>
        <v>#REF!</v>
      </c>
      <c r="G20" s="45">
        <f t="shared" ref="G20:G30" si="1">ROUND(E20*$N$7,2)</f>
        <v>0</v>
      </c>
      <c r="H20" s="45">
        <f t="shared" ref="H20:H30" si="2">ROUND(E20*$N$8,2)</f>
        <v>0</v>
      </c>
      <c r="I20" s="45">
        <f t="shared" ref="I20:I30" si="3">ROUND(E20*$N$9,2)</f>
        <v>0</v>
      </c>
      <c r="J20" s="45">
        <f t="shared" ref="J20:J30" si="4">ROUND(E20*$N$10,2)</f>
        <v>0</v>
      </c>
      <c r="K20" s="46">
        <f t="shared" ref="K20:K30" si="5">ROUND(B20*$N$11,2)</f>
        <v>0</v>
      </c>
      <c r="L20" s="46">
        <f t="shared" ref="L20:L30" si="6">ROUND(B20*$N$12,2)</f>
        <v>0</v>
      </c>
      <c r="M20" s="46">
        <f t="shared" ref="M20:M30" si="7">ROUND(E20*$N$13,2)</f>
        <v>0</v>
      </c>
      <c r="N20" s="45">
        <f t="shared" ref="N20:N30" si="8">E20+G20+H20+I20+J20+K20+L20+M20+D20</f>
        <v>0</v>
      </c>
      <c r="O20" s="134"/>
    </row>
    <row r="21" spans="1:15" ht="15" x14ac:dyDescent="0.2">
      <c r="A21" s="46" t="s">
        <v>13</v>
      </c>
      <c r="B21" s="64"/>
      <c r="C21" s="72"/>
      <c r="D21" s="64"/>
      <c r="E21" s="20">
        <f t="shared" si="0"/>
        <v>0</v>
      </c>
      <c r="F21" s="45" t="e">
        <f>B21+C21+#REF!</f>
        <v>#REF!</v>
      </c>
      <c r="G21" s="45">
        <f t="shared" si="1"/>
        <v>0</v>
      </c>
      <c r="H21" s="45">
        <f t="shared" si="2"/>
        <v>0</v>
      </c>
      <c r="I21" s="45">
        <f t="shared" si="3"/>
        <v>0</v>
      </c>
      <c r="J21" s="45">
        <f t="shared" si="4"/>
        <v>0</v>
      </c>
      <c r="K21" s="46">
        <f t="shared" si="5"/>
        <v>0</v>
      </c>
      <c r="L21" s="46">
        <f t="shared" si="6"/>
        <v>0</v>
      </c>
      <c r="M21" s="46">
        <f t="shared" si="7"/>
        <v>0</v>
      </c>
      <c r="N21" s="45">
        <f t="shared" si="8"/>
        <v>0</v>
      </c>
      <c r="O21" s="134"/>
    </row>
    <row r="22" spans="1:15" ht="15" x14ac:dyDescent="0.2">
      <c r="A22" s="46" t="s">
        <v>14</v>
      </c>
      <c r="B22" s="64"/>
      <c r="C22" s="72"/>
      <c r="D22" s="64"/>
      <c r="E22" s="20">
        <f t="shared" si="0"/>
        <v>0</v>
      </c>
      <c r="F22" s="45" t="e">
        <f>B22+C22+#REF!</f>
        <v>#REF!</v>
      </c>
      <c r="G22" s="45">
        <f t="shared" si="1"/>
        <v>0</v>
      </c>
      <c r="H22" s="45">
        <f t="shared" si="2"/>
        <v>0</v>
      </c>
      <c r="I22" s="45">
        <f t="shared" si="3"/>
        <v>0</v>
      </c>
      <c r="J22" s="45">
        <f t="shared" si="4"/>
        <v>0</v>
      </c>
      <c r="K22" s="46">
        <f t="shared" si="5"/>
        <v>0</v>
      </c>
      <c r="L22" s="46">
        <f t="shared" si="6"/>
        <v>0</v>
      </c>
      <c r="M22" s="46">
        <f t="shared" si="7"/>
        <v>0</v>
      </c>
      <c r="N22" s="45">
        <f t="shared" si="8"/>
        <v>0</v>
      </c>
      <c r="O22" s="134"/>
    </row>
    <row r="23" spans="1:15" ht="15" x14ac:dyDescent="0.2">
      <c r="A23" s="46" t="s">
        <v>15</v>
      </c>
      <c r="B23" s="64"/>
      <c r="C23" s="72"/>
      <c r="D23" s="64"/>
      <c r="E23" s="20">
        <f t="shared" si="0"/>
        <v>0</v>
      </c>
      <c r="F23" s="45" t="e">
        <f>B23+C23+#REF!</f>
        <v>#REF!</v>
      </c>
      <c r="G23" s="45">
        <f t="shared" si="1"/>
        <v>0</v>
      </c>
      <c r="H23" s="45">
        <f t="shared" si="2"/>
        <v>0</v>
      </c>
      <c r="I23" s="45">
        <f t="shared" si="3"/>
        <v>0</v>
      </c>
      <c r="J23" s="45">
        <f t="shared" si="4"/>
        <v>0</v>
      </c>
      <c r="K23" s="46">
        <f t="shared" si="5"/>
        <v>0</v>
      </c>
      <c r="L23" s="46">
        <f t="shared" si="6"/>
        <v>0</v>
      </c>
      <c r="M23" s="46">
        <f t="shared" si="7"/>
        <v>0</v>
      </c>
      <c r="N23" s="45">
        <f t="shared" si="8"/>
        <v>0</v>
      </c>
      <c r="O23" s="134"/>
    </row>
    <row r="24" spans="1:15" ht="15" x14ac:dyDescent="0.2">
      <c r="A24" s="46" t="s">
        <v>16</v>
      </c>
      <c r="B24" s="64"/>
      <c r="C24" s="72"/>
      <c r="D24" s="64"/>
      <c r="E24" s="20">
        <f t="shared" si="0"/>
        <v>0</v>
      </c>
      <c r="F24" s="45" t="e">
        <f>B24+C24+#REF!</f>
        <v>#REF!</v>
      </c>
      <c r="G24" s="45">
        <f t="shared" si="1"/>
        <v>0</v>
      </c>
      <c r="H24" s="45">
        <f t="shared" si="2"/>
        <v>0</v>
      </c>
      <c r="I24" s="45">
        <f t="shared" si="3"/>
        <v>0</v>
      </c>
      <c r="J24" s="45">
        <f t="shared" si="4"/>
        <v>0</v>
      </c>
      <c r="K24" s="46">
        <f t="shared" si="5"/>
        <v>0</v>
      </c>
      <c r="L24" s="46">
        <f t="shared" si="6"/>
        <v>0</v>
      </c>
      <c r="M24" s="46">
        <f t="shared" si="7"/>
        <v>0</v>
      </c>
      <c r="N24" s="45">
        <f t="shared" si="8"/>
        <v>0</v>
      </c>
      <c r="O24" s="134"/>
    </row>
    <row r="25" spans="1:15" ht="15" x14ac:dyDescent="0.2">
      <c r="A25" s="46" t="s">
        <v>17</v>
      </c>
      <c r="B25" s="64"/>
      <c r="C25" s="72"/>
      <c r="D25" s="64"/>
      <c r="E25" s="20">
        <f t="shared" si="0"/>
        <v>0</v>
      </c>
      <c r="F25" s="45" t="e">
        <f>B25+C25+#REF!</f>
        <v>#REF!</v>
      </c>
      <c r="G25" s="45">
        <f t="shared" si="1"/>
        <v>0</v>
      </c>
      <c r="H25" s="45">
        <f t="shared" si="2"/>
        <v>0</v>
      </c>
      <c r="I25" s="45">
        <f t="shared" si="3"/>
        <v>0</v>
      </c>
      <c r="J25" s="45">
        <f t="shared" si="4"/>
        <v>0</v>
      </c>
      <c r="K25" s="46">
        <f t="shared" si="5"/>
        <v>0</v>
      </c>
      <c r="L25" s="46">
        <f t="shared" si="6"/>
        <v>0</v>
      </c>
      <c r="M25" s="46">
        <f t="shared" si="7"/>
        <v>0</v>
      </c>
      <c r="N25" s="45">
        <f t="shared" si="8"/>
        <v>0</v>
      </c>
      <c r="O25" s="134"/>
    </row>
    <row r="26" spans="1:15" ht="15" x14ac:dyDescent="0.2">
      <c r="A26" s="46" t="s">
        <v>18</v>
      </c>
      <c r="B26" s="64"/>
      <c r="C26" s="72"/>
      <c r="D26" s="64"/>
      <c r="E26" s="20">
        <f t="shared" si="0"/>
        <v>0</v>
      </c>
      <c r="F26" s="45" t="e">
        <f>B26+C26+#REF!</f>
        <v>#REF!</v>
      </c>
      <c r="G26" s="45">
        <f t="shared" si="1"/>
        <v>0</v>
      </c>
      <c r="H26" s="45">
        <f t="shared" si="2"/>
        <v>0</v>
      </c>
      <c r="I26" s="45">
        <f t="shared" si="3"/>
        <v>0</v>
      </c>
      <c r="J26" s="45">
        <f t="shared" si="4"/>
        <v>0</v>
      </c>
      <c r="K26" s="46">
        <f t="shared" si="5"/>
        <v>0</v>
      </c>
      <c r="L26" s="46">
        <f t="shared" si="6"/>
        <v>0</v>
      </c>
      <c r="M26" s="46">
        <f t="shared" si="7"/>
        <v>0</v>
      </c>
      <c r="N26" s="45">
        <f t="shared" si="8"/>
        <v>0</v>
      </c>
      <c r="O26" s="134"/>
    </row>
    <row r="27" spans="1:15" ht="15" x14ac:dyDescent="0.2">
      <c r="A27" s="46" t="s">
        <v>19</v>
      </c>
      <c r="B27" s="64"/>
      <c r="C27" s="72"/>
      <c r="D27" s="64"/>
      <c r="E27" s="20">
        <f t="shared" si="0"/>
        <v>0</v>
      </c>
      <c r="F27" s="45" t="e">
        <f>B27+C27+#REF!</f>
        <v>#REF!</v>
      </c>
      <c r="G27" s="45">
        <f t="shared" si="1"/>
        <v>0</v>
      </c>
      <c r="H27" s="45">
        <f t="shared" si="2"/>
        <v>0</v>
      </c>
      <c r="I27" s="45">
        <f t="shared" si="3"/>
        <v>0</v>
      </c>
      <c r="J27" s="45">
        <f t="shared" si="4"/>
        <v>0</v>
      </c>
      <c r="K27" s="46">
        <f t="shared" si="5"/>
        <v>0</v>
      </c>
      <c r="L27" s="46">
        <f t="shared" si="6"/>
        <v>0</v>
      </c>
      <c r="M27" s="46">
        <f t="shared" si="7"/>
        <v>0</v>
      </c>
      <c r="N27" s="45">
        <f t="shared" si="8"/>
        <v>0</v>
      </c>
      <c r="O27" s="134"/>
    </row>
    <row r="28" spans="1:15" ht="15" x14ac:dyDescent="0.2">
      <c r="A28" s="46" t="s">
        <v>20</v>
      </c>
      <c r="B28" s="64"/>
      <c r="C28" s="72"/>
      <c r="D28" s="64"/>
      <c r="E28" s="20">
        <f t="shared" si="0"/>
        <v>0</v>
      </c>
      <c r="F28" s="45" t="e">
        <f>B28+C28+#REF!</f>
        <v>#REF!</v>
      </c>
      <c r="G28" s="45">
        <f t="shared" si="1"/>
        <v>0</v>
      </c>
      <c r="H28" s="45">
        <f t="shared" si="2"/>
        <v>0</v>
      </c>
      <c r="I28" s="45">
        <f t="shared" si="3"/>
        <v>0</v>
      </c>
      <c r="J28" s="45">
        <f t="shared" si="4"/>
        <v>0</v>
      </c>
      <c r="K28" s="46">
        <f t="shared" si="5"/>
        <v>0</v>
      </c>
      <c r="L28" s="46">
        <f t="shared" si="6"/>
        <v>0</v>
      </c>
      <c r="M28" s="46">
        <f t="shared" si="7"/>
        <v>0</v>
      </c>
      <c r="N28" s="45">
        <f t="shared" si="8"/>
        <v>0</v>
      </c>
      <c r="O28" s="134"/>
    </row>
    <row r="29" spans="1:15" ht="15" x14ac:dyDescent="0.2">
      <c r="A29" s="46" t="s">
        <v>21</v>
      </c>
      <c r="B29" s="64"/>
      <c r="C29" s="72"/>
      <c r="D29" s="64"/>
      <c r="E29" s="20">
        <f t="shared" si="0"/>
        <v>0</v>
      </c>
      <c r="F29" s="45" t="e">
        <f>B29+C29+#REF!</f>
        <v>#REF!</v>
      </c>
      <c r="G29" s="45">
        <f t="shared" si="1"/>
        <v>0</v>
      </c>
      <c r="H29" s="45">
        <f t="shared" si="2"/>
        <v>0</v>
      </c>
      <c r="I29" s="45">
        <f t="shared" si="3"/>
        <v>0</v>
      </c>
      <c r="J29" s="45">
        <f t="shared" si="4"/>
        <v>0</v>
      </c>
      <c r="K29" s="46">
        <f t="shared" si="5"/>
        <v>0</v>
      </c>
      <c r="L29" s="46">
        <f t="shared" si="6"/>
        <v>0</v>
      </c>
      <c r="M29" s="46">
        <f t="shared" si="7"/>
        <v>0</v>
      </c>
      <c r="N29" s="45">
        <f t="shared" si="8"/>
        <v>0</v>
      </c>
      <c r="O29" s="134"/>
    </row>
    <row r="30" spans="1:15" ht="15.75" thickBot="1" x14ac:dyDescent="0.25">
      <c r="A30" s="47" t="s">
        <v>22</v>
      </c>
      <c r="B30" s="65"/>
      <c r="C30" s="65"/>
      <c r="D30" s="65"/>
      <c r="E30" s="22">
        <f t="shared" si="0"/>
        <v>0</v>
      </c>
      <c r="F30" s="47" t="e">
        <f>B30+C30+#REF!</f>
        <v>#REF!</v>
      </c>
      <c r="G30" s="47">
        <f t="shared" si="1"/>
        <v>0</v>
      </c>
      <c r="H30" s="47">
        <f t="shared" si="2"/>
        <v>0</v>
      </c>
      <c r="I30" s="47">
        <f t="shared" si="3"/>
        <v>0</v>
      </c>
      <c r="J30" s="47">
        <f t="shared" si="4"/>
        <v>0</v>
      </c>
      <c r="K30" s="47">
        <f t="shared" si="5"/>
        <v>0</v>
      </c>
      <c r="L30" s="47">
        <f t="shared" si="6"/>
        <v>0</v>
      </c>
      <c r="M30" s="47">
        <f t="shared" si="7"/>
        <v>0</v>
      </c>
      <c r="N30" s="47">
        <f t="shared" si="8"/>
        <v>0</v>
      </c>
      <c r="O30" s="134"/>
    </row>
    <row r="31" spans="1:15" ht="15" x14ac:dyDescent="0.2">
      <c r="A31" s="48"/>
      <c r="B31" s="48"/>
      <c r="C31" s="48"/>
      <c r="D31" s="49"/>
      <c r="E31" s="45">
        <f t="shared" ref="E31:M31" si="9">E19+E20+E21+E22+E23+E24+E25+E26+E27+E28+E29+E30</f>
        <v>0</v>
      </c>
      <c r="F31" s="45" t="e">
        <f t="shared" si="9"/>
        <v>#REF!</v>
      </c>
      <c r="G31" s="45">
        <f t="shared" si="9"/>
        <v>0</v>
      </c>
      <c r="H31" s="45">
        <f t="shared" si="9"/>
        <v>0</v>
      </c>
      <c r="I31" s="45">
        <f t="shared" si="9"/>
        <v>0</v>
      </c>
      <c r="J31" s="45">
        <f t="shared" si="9"/>
        <v>0</v>
      </c>
      <c r="K31" s="45">
        <f t="shared" si="9"/>
        <v>0</v>
      </c>
      <c r="L31" s="45">
        <f t="shared" si="9"/>
        <v>0</v>
      </c>
      <c r="M31" s="45">
        <f t="shared" si="9"/>
        <v>0</v>
      </c>
      <c r="N31" s="45">
        <f t="shared" ref="N31" si="10">E31+G31+H31+I31+J31+K31+L31+M31+D31</f>
        <v>0</v>
      </c>
      <c r="O31" s="134"/>
    </row>
    <row r="32" spans="1:15" ht="15" x14ac:dyDescent="0.2">
      <c r="A32" s="48"/>
      <c r="B32" s="48"/>
      <c r="C32" s="48"/>
      <c r="D32" s="48"/>
      <c r="E32" s="48"/>
      <c r="F32" s="48"/>
      <c r="G32" s="128">
        <f>G31+H31+I31+J31</f>
        <v>0</v>
      </c>
      <c r="H32" s="129"/>
      <c r="I32" s="129"/>
      <c r="J32" s="130"/>
      <c r="K32" s="48"/>
      <c r="L32" s="48"/>
      <c r="M32" s="48"/>
      <c r="N32" s="49"/>
      <c r="O32" s="134"/>
    </row>
    <row r="33" spans="1:15" ht="15" x14ac:dyDescent="0.2">
      <c r="A33" s="48"/>
      <c r="B33" s="48"/>
      <c r="C33" s="48"/>
      <c r="D33" s="48"/>
      <c r="E33" s="48"/>
      <c r="F33" s="48"/>
      <c r="G33" s="48"/>
      <c r="H33" s="48"/>
      <c r="I33" s="48"/>
      <c r="K33" s="54" t="s">
        <v>70</v>
      </c>
      <c r="N33" s="46">
        <f>E31*N14*N15/1000</f>
        <v>0</v>
      </c>
      <c r="O33" s="134"/>
    </row>
    <row r="34" spans="1:15" ht="15.75" x14ac:dyDescent="0.25">
      <c r="A34" s="48"/>
      <c r="B34" s="48"/>
      <c r="C34" s="48"/>
      <c r="D34" s="48"/>
      <c r="E34" s="48"/>
      <c r="F34" s="48"/>
      <c r="G34" s="48"/>
      <c r="H34" s="48"/>
      <c r="I34" s="48"/>
      <c r="K34" s="56" t="s">
        <v>50</v>
      </c>
      <c r="N34" s="21">
        <f>N31+N33</f>
        <v>0</v>
      </c>
      <c r="O34" s="134"/>
    </row>
    <row r="35" spans="1:15" ht="15" x14ac:dyDescent="0.2">
      <c r="A35" s="50" t="s">
        <v>55</v>
      </c>
      <c r="B35" s="48"/>
      <c r="C35" s="77" t="s">
        <v>67</v>
      </c>
      <c r="D35" s="48"/>
      <c r="E35" s="48"/>
      <c r="F35" s="48"/>
      <c r="G35" s="48"/>
      <c r="H35" s="48"/>
      <c r="I35" s="48"/>
      <c r="J35" s="48"/>
      <c r="L35" s="35"/>
      <c r="M35" s="25"/>
      <c r="N35" s="51"/>
      <c r="O35" s="134"/>
    </row>
    <row r="36" spans="1:15" ht="15" customHeight="1" x14ac:dyDescent="0.2">
      <c r="A36" s="166" t="s">
        <v>49</v>
      </c>
      <c r="B36" s="167"/>
      <c r="C36" s="167"/>
      <c r="D36" s="168"/>
      <c r="E36" s="74"/>
      <c r="O36" s="134"/>
    </row>
    <row r="37" spans="1:15" ht="15" customHeight="1" x14ac:dyDescent="0.2">
      <c r="A37" s="162" t="s">
        <v>29</v>
      </c>
      <c r="B37" s="163"/>
      <c r="C37" s="66"/>
      <c r="D37" s="78"/>
      <c r="E37" s="153" t="s">
        <v>48</v>
      </c>
      <c r="F37" s="154"/>
      <c r="G37" s="154"/>
      <c r="H37" s="52" t="s">
        <v>46</v>
      </c>
      <c r="I37" s="157" t="s">
        <v>73</v>
      </c>
      <c r="J37" s="158"/>
      <c r="K37" s="52" t="s">
        <v>46</v>
      </c>
      <c r="L37" s="155" t="s">
        <v>45</v>
      </c>
      <c r="M37" s="156"/>
      <c r="N37" s="52" t="s">
        <v>46</v>
      </c>
    </row>
    <row r="38" spans="1:15" ht="15" x14ac:dyDescent="0.2">
      <c r="A38" s="164"/>
      <c r="B38" s="165"/>
      <c r="C38" s="67"/>
      <c r="D38" s="75"/>
      <c r="E38" s="159">
        <f>A38+C38+D38</f>
        <v>0</v>
      </c>
      <c r="F38" s="160"/>
      <c r="G38" s="161"/>
      <c r="H38" s="59" t="e">
        <f>E38*100/L38</f>
        <v>#DIV/0!</v>
      </c>
      <c r="I38" s="151"/>
      <c r="J38" s="152"/>
      <c r="K38" s="59" t="e">
        <f>I38*100/L38</f>
        <v>#DIV/0!</v>
      </c>
      <c r="L38" s="131">
        <f>E38+I38</f>
        <v>0</v>
      </c>
      <c r="M38" s="132"/>
      <c r="N38" s="59">
        <v>100</v>
      </c>
    </row>
    <row r="39" spans="1:15" x14ac:dyDescent="0.2">
      <c r="A39" s="53" t="s">
        <v>57</v>
      </c>
      <c r="F39" s="53"/>
    </row>
    <row r="42" spans="1:15" x14ac:dyDescent="0.2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1:15" x14ac:dyDescent="0.2">
      <c r="K43" s="85" t="s">
        <v>80</v>
      </c>
      <c r="L43" s="84"/>
    </row>
    <row r="44" spans="1:15" x14ac:dyDescent="0.2">
      <c r="K44" s="60" t="s">
        <v>69</v>
      </c>
      <c r="L44" s="54"/>
      <c r="M44" s="54"/>
    </row>
    <row r="45" spans="1:15" x14ac:dyDescent="0.2">
      <c r="J45" s="30" t="s">
        <v>68</v>
      </c>
      <c r="K45" s="89">
        <f>N34-L38</f>
        <v>0</v>
      </c>
    </row>
    <row r="46" spans="1:15" x14ac:dyDescent="0.2">
      <c r="K46" s="86" t="s">
        <v>81</v>
      </c>
    </row>
  </sheetData>
  <sheetProtection password="C550" sheet="1" objects="1" scenarios="1" selectLockedCells="1"/>
  <mergeCells count="34">
    <mergeCell ref="L38:M38"/>
    <mergeCell ref="L37:M37"/>
    <mergeCell ref="I37:J37"/>
    <mergeCell ref="G32:J32"/>
    <mergeCell ref="G17:M17"/>
    <mergeCell ref="E38:G38"/>
    <mergeCell ref="F17:F18"/>
    <mergeCell ref="E14:H14"/>
    <mergeCell ref="E15:H15"/>
    <mergeCell ref="I38:J38"/>
    <mergeCell ref="E37:G37"/>
    <mergeCell ref="B6:C6"/>
    <mergeCell ref="C17:C18"/>
    <mergeCell ref="D17:D18"/>
    <mergeCell ref="A37:B37"/>
    <mergeCell ref="A38:B38"/>
    <mergeCell ref="A36:D36"/>
    <mergeCell ref="A17:A18"/>
    <mergeCell ref="B17:B18"/>
    <mergeCell ref="E13:H13"/>
    <mergeCell ref="A15:C15"/>
    <mergeCell ref="O3:O36"/>
    <mergeCell ref="N17:N18"/>
    <mergeCell ref="E11:H11"/>
    <mergeCell ref="E12:H12"/>
    <mergeCell ref="F4:H4"/>
    <mergeCell ref="E17:E18"/>
    <mergeCell ref="E3:N3"/>
    <mergeCell ref="E5:H5"/>
    <mergeCell ref="E6:H6"/>
    <mergeCell ref="E7:H7"/>
    <mergeCell ref="E8:H8"/>
    <mergeCell ref="E9:H9"/>
    <mergeCell ref="E10:H10"/>
  </mergeCells>
  <phoneticPr fontId="2" type="noConversion"/>
  <printOptions horizontalCentered="1"/>
  <pageMargins left="0.53" right="0.39370078740157483" top="0.48" bottom="0.21" header="0.24" footer="0.17"/>
  <pageSetup paperSize="9" scale="84" orientation="landscape" r:id="rId1"/>
  <headerFooter alignWithMargins="0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6</xdr:col>
                    <xdr:colOff>247650</xdr:colOff>
                    <xdr:row>147</xdr:row>
                    <xdr:rowOff>38100</xdr:rowOff>
                  </from>
                  <to>
                    <xdr:col>8</xdr:col>
                    <xdr:colOff>438150</xdr:colOff>
                    <xdr:row>148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8"/>
  <sheetViews>
    <sheetView zoomScale="90" zoomScaleNormal="90" zoomScaleSheetLayoutView="93" workbookViewId="0">
      <selection activeCell="E5" sqref="E5:G5"/>
    </sheetView>
  </sheetViews>
  <sheetFormatPr baseColWidth="10" defaultRowHeight="14.25" x14ac:dyDescent="0.2"/>
  <cols>
    <col min="1" max="1" width="11" style="3"/>
    <col min="2" max="2" width="13.375" style="3" customWidth="1"/>
    <col min="3" max="3" width="10" style="3" customWidth="1"/>
    <col min="4" max="4" width="10.625" style="3" customWidth="1"/>
    <col min="5" max="5" width="11.375" style="3" customWidth="1"/>
    <col min="6" max="7" width="8.875" style="3" customWidth="1"/>
    <col min="8" max="10" width="9.375" style="3" customWidth="1"/>
    <col min="11" max="11" width="9.625" style="3" customWidth="1"/>
    <col min="12" max="12" width="11" style="3"/>
    <col min="13" max="13" width="10.25" style="3" customWidth="1"/>
    <col min="14" max="16384" width="11" style="13"/>
  </cols>
  <sheetData>
    <row r="1" spans="1:14" ht="18" x14ac:dyDescent="0.25">
      <c r="A1" s="1" t="s">
        <v>43</v>
      </c>
      <c r="B1" s="2"/>
      <c r="K1" s="11"/>
      <c r="N1" s="12" t="s">
        <v>42</v>
      </c>
    </row>
    <row r="2" spans="1:14" x14ac:dyDescent="0.2">
      <c r="F2" s="5"/>
      <c r="G2" s="5"/>
      <c r="H2" s="5"/>
      <c r="I2" s="5"/>
      <c r="J2" s="5"/>
      <c r="K2" s="5"/>
      <c r="L2" s="5"/>
      <c r="M2" s="5"/>
    </row>
    <row r="3" spans="1:14" ht="18" customHeight="1" x14ac:dyDescent="0.2">
      <c r="A3" s="4" t="s">
        <v>29</v>
      </c>
      <c r="B3" s="5"/>
      <c r="C3" s="5"/>
      <c r="D3" s="5"/>
      <c r="E3" s="174"/>
      <c r="F3" s="172"/>
      <c r="G3" s="172"/>
      <c r="H3" s="172"/>
      <c r="I3" s="172"/>
      <c r="J3" s="172"/>
      <c r="K3" s="172"/>
      <c r="L3" s="172"/>
      <c r="M3" s="173"/>
      <c r="N3" s="187" t="s">
        <v>59</v>
      </c>
    </row>
    <row r="4" spans="1:14" ht="18" x14ac:dyDescent="0.25">
      <c r="A4" s="4"/>
      <c r="C4" s="5"/>
      <c r="D4" s="5"/>
      <c r="E4" s="144"/>
      <c r="F4" s="144"/>
      <c r="G4" s="144"/>
      <c r="H4" s="5"/>
      <c r="I4" s="5"/>
      <c r="J4" s="5"/>
      <c r="K4" s="5"/>
      <c r="L4" s="5"/>
      <c r="M4" s="5"/>
      <c r="N4" s="187"/>
    </row>
    <row r="5" spans="1:14" ht="15.75" x14ac:dyDescent="0.25">
      <c r="A5" s="4" t="s">
        <v>0</v>
      </c>
      <c r="E5" s="174"/>
      <c r="F5" s="172"/>
      <c r="G5" s="173"/>
      <c r="J5" s="14" t="s">
        <v>26</v>
      </c>
      <c r="M5" s="63"/>
      <c r="N5" s="187"/>
    </row>
    <row r="6" spans="1:14" ht="15" x14ac:dyDescent="0.2">
      <c r="A6" s="4" t="s">
        <v>1</v>
      </c>
      <c r="B6" s="175"/>
      <c r="C6" s="175"/>
      <c r="D6" s="5"/>
      <c r="E6" s="171"/>
      <c r="F6" s="172"/>
      <c r="G6" s="173"/>
      <c r="J6" s="4"/>
      <c r="N6" s="187"/>
    </row>
    <row r="7" spans="1:14" ht="15" x14ac:dyDescent="0.2">
      <c r="A7" s="4" t="s">
        <v>61</v>
      </c>
      <c r="B7" s="6"/>
      <c r="C7" s="6"/>
      <c r="D7" s="7"/>
      <c r="E7" s="174"/>
      <c r="F7" s="172"/>
      <c r="G7" s="173"/>
      <c r="J7" s="4" t="s">
        <v>23</v>
      </c>
      <c r="M7" s="69"/>
      <c r="N7" s="187"/>
    </row>
    <row r="8" spans="1:14" ht="15" x14ac:dyDescent="0.2">
      <c r="A8" s="4" t="s">
        <v>65</v>
      </c>
      <c r="E8" s="174"/>
      <c r="F8" s="172"/>
      <c r="G8" s="173"/>
      <c r="J8" s="4" t="s">
        <v>24</v>
      </c>
      <c r="M8" s="70"/>
      <c r="N8" s="187"/>
    </row>
    <row r="9" spans="1:14" ht="15" x14ac:dyDescent="0.2">
      <c r="A9" s="4" t="s">
        <v>28</v>
      </c>
      <c r="C9" s="5"/>
      <c r="D9" s="5"/>
      <c r="E9" s="171"/>
      <c r="F9" s="172"/>
      <c r="G9" s="173"/>
      <c r="J9" s="4" t="s">
        <v>27</v>
      </c>
      <c r="M9" s="69"/>
      <c r="N9" s="187"/>
    </row>
    <row r="10" spans="1:14" ht="15" x14ac:dyDescent="0.2">
      <c r="A10" s="4" t="s">
        <v>2</v>
      </c>
      <c r="C10" s="8"/>
      <c r="D10" s="8"/>
      <c r="E10" s="174"/>
      <c r="F10" s="172"/>
      <c r="G10" s="173"/>
      <c r="J10" s="4" t="s">
        <v>25</v>
      </c>
      <c r="M10" s="69"/>
      <c r="N10" s="187"/>
    </row>
    <row r="11" spans="1:14" ht="15" x14ac:dyDescent="0.2">
      <c r="A11" s="4" t="s">
        <v>60</v>
      </c>
      <c r="C11" s="9"/>
      <c r="D11" s="9"/>
      <c r="E11" s="174"/>
      <c r="F11" s="172"/>
      <c r="G11" s="173"/>
      <c r="I11" s="15"/>
      <c r="J11" s="4" t="s">
        <v>33</v>
      </c>
      <c r="M11" s="69"/>
      <c r="N11" s="187"/>
    </row>
    <row r="12" spans="1:14" ht="15" x14ac:dyDescent="0.2">
      <c r="A12" s="10" t="s">
        <v>62</v>
      </c>
      <c r="B12" s="5"/>
      <c r="C12" s="5"/>
      <c r="D12" s="5"/>
      <c r="E12" s="174"/>
      <c r="F12" s="172"/>
      <c r="G12" s="173"/>
      <c r="J12" s="4" t="s">
        <v>34</v>
      </c>
      <c r="M12" s="69"/>
      <c r="N12" s="187"/>
    </row>
    <row r="13" spans="1:14" ht="15" x14ac:dyDescent="0.2">
      <c r="A13" s="4" t="s">
        <v>63</v>
      </c>
      <c r="B13" s="5"/>
      <c r="C13" s="5"/>
      <c r="D13" s="5"/>
      <c r="E13" s="174"/>
      <c r="F13" s="172"/>
      <c r="G13" s="173"/>
      <c r="J13" s="4" t="s">
        <v>35</v>
      </c>
      <c r="M13" s="69"/>
      <c r="N13" s="187"/>
    </row>
    <row r="14" spans="1:14" ht="15" x14ac:dyDescent="0.2">
      <c r="A14" s="10" t="s">
        <v>64</v>
      </c>
      <c r="B14" s="5"/>
      <c r="C14" s="5"/>
      <c r="D14" s="5"/>
      <c r="E14" s="174"/>
      <c r="F14" s="172"/>
      <c r="G14" s="173"/>
      <c r="J14" s="4" t="s">
        <v>38</v>
      </c>
      <c r="M14" s="71"/>
      <c r="N14" s="187"/>
    </row>
    <row r="15" spans="1:14" ht="15" x14ac:dyDescent="0.2">
      <c r="A15" s="133"/>
      <c r="B15" s="133"/>
      <c r="C15" s="133"/>
      <c r="D15" s="80"/>
      <c r="E15" s="188"/>
      <c r="F15" s="188"/>
      <c r="G15" s="188"/>
      <c r="J15" s="4" t="s">
        <v>39</v>
      </c>
      <c r="M15" s="71"/>
      <c r="N15" s="187"/>
    </row>
    <row r="16" spans="1:14" ht="16.5" customHeight="1" x14ac:dyDescent="0.2">
      <c r="A16" s="17" t="s">
        <v>54</v>
      </c>
      <c r="B16" s="5"/>
      <c r="C16" s="5" t="s">
        <v>67</v>
      </c>
      <c r="D16" s="5"/>
      <c r="H16" s="16"/>
      <c r="N16" s="187"/>
    </row>
    <row r="17" spans="1:14" ht="19.5" customHeight="1" x14ac:dyDescent="0.2">
      <c r="A17" s="178" t="s">
        <v>3</v>
      </c>
      <c r="B17" s="185" t="s">
        <v>75</v>
      </c>
      <c r="C17" s="185" t="s">
        <v>78</v>
      </c>
      <c r="D17" s="176" t="s">
        <v>66</v>
      </c>
      <c r="E17" s="185" t="s">
        <v>4</v>
      </c>
      <c r="F17" s="191" t="s">
        <v>5</v>
      </c>
      <c r="G17" s="192"/>
      <c r="H17" s="192"/>
      <c r="I17" s="192"/>
      <c r="J17" s="192"/>
      <c r="K17" s="192"/>
      <c r="L17" s="193"/>
      <c r="M17" s="189" t="s">
        <v>10</v>
      </c>
      <c r="N17" s="187"/>
    </row>
    <row r="18" spans="1:14" ht="39.75" customHeight="1" thickBot="1" x14ac:dyDescent="0.25">
      <c r="A18" s="179"/>
      <c r="B18" s="186"/>
      <c r="C18" s="186"/>
      <c r="D18" s="177"/>
      <c r="E18" s="186"/>
      <c r="F18" s="19" t="s">
        <v>6</v>
      </c>
      <c r="G18" s="19" t="s">
        <v>7</v>
      </c>
      <c r="H18" s="19" t="s">
        <v>8</v>
      </c>
      <c r="I18" s="19" t="s">
        <v>9</v>
      </c>
      <c r="J18" s="19" t="s">
        <v>30</v>
      </c>
      <c r="K18" s="19" t="s">
        <v>31</v>
      </c>
      <c r="L18" s="18" t="s">
        <v>32</v>
      </c>
      <c r="M18" s="190"/>
      <c r="N18" s="187"/>
    </row>
    <row r="19" spans="1:14" ht="15" x14ac:dyDescent="0.2">
      <c r="A19" s="20" t="s">
        <v>11</v>
      </c>
      <c r="B19" s="64"/>
      <c r="C19" s="64"/>
      <c r="D19" s="64"/>
      <c r="E19" s="64"/>
      <c r="F19" s="64"/>
      <c r="G19" s="64"/>
      <c r="H19" s="64"/>
      <c r="I19" s="64"/>
      <c r="J19" s="72"/>
      <c r="K19" s="72"/>
      <c r="L19" s="72"/>
      <c r="M19" s="64"/>
      <c r="N19" s="187"/>
    </row>
    <row r="20" spans="1:14" ht="15" x14ac:dyDescent="0.2">
      <c r="A20" s="21" t="s">
        <v>12</v>
      </c>
      <c r="B20" s="64"/>
      <c r="C20" s="72"/>
      <c r="D20" s="64"/>
      <c r="E20" s="64"/>
      <c r="F20" s="72"/>
      <c r="G20" s="72"/>
      <c r="H20" s="72"/>
      <c r="I20" s="72"/>
      <c r="J20" s="72"/>
      <c r="K20" s="72"/>
      <c r="L20" s="72"/>
      <c r="M20" s="64"/>
      <c r="N20" s="187"/>
    </row>
    <row r="21" spans="1:14" ht="15" x14ac:dyDescent="0.2">
      <c r="A21" s="21" t="s">
        <v>13</v>
      </c>
      <c r="B21" s="64"/>
      <c r="C21" s="72"/>
      <c r="D21" s="64"/>
      <c r="E21" s="64"/>
      <c r="F21" s="72"/>
      <c r="G21" s="72"/>
      <c r="H21" s="72"/>
      <c r="I21" s="72"/>
      <c r="J21" s="72"/>
      <c r="K21" s="72"/>
      <c r="L21" s="72"/>
      <c r="M21" s="64"/>
      <c r="N21" s="187"/>
    </row>
    <row r="22" spans="1:14" ht="15" x14ac:dyDescent="0.2">
      <c r="A22" s="21" t="s">
        <v>14</v>
      </c>
      <c r="B22" s="64"/>
      <c r="C22" s="72"/>
      <c r="D22" s="64"/>
      <c r="E22" s="64"/>
      <c r="F22" s="72"/>
      <c r="G22" s="72"/>
      <c r="H22" s="72"/>
      <c r="I22" s="72"/>
      <c r="J22" s="72"/>
      <c r="K22" s="72"/>
      <c r="L22" s="72"/>
      <c r="M22" s="64"/>
      <c r="N22" s="187"/>
    </row>
    <row r="23" spans="1:14" ht="15" x14ac:dyDescent="0.2">
      <c r="A23" s="21" t="s">
        <v>15</v>
      </c>
      <c r="B23" s="64"/>
      <c r="C23" s="72"/>
      <c r="D23" s="64"/>
      <c r="E23" s="64"/>
      <c r="F23" s="72"/>
      <c r="G23" s="72"/>
      <c r="H23" s="72"/>
      <c r="I23" s="72"/>
      <c r="J23" s="72"/>
      <c r="K23" s="72"/>
      <c r="L23" s="72"/>
      <c r="M23" s="64"/>
      <c r="N23" s="187"/>
    </row>
    <row r="24" spans="1:14" ht="15" x14ac:dyDescent="0.2">
      <c r="A24" s="21" t="s">
        <v>16</v>
      </c>
      <c r="B24" s="64"/>
      <c r="C24" s="72"/>
      <c r="D24" s="64"/>
      <c r="E24" s="64"/>
      <c r="F24" s="72"/>
      <c r="G24" s="72"/>
      <c r="H24" s="72"/>
      <c r="I24" s="72"/>
      <c r="J24" s="72"/>
      <c r="K24" s="72"/>
      <c r="L24" s="72"/>
      <c r="M24" s="64"/>
      <c r="N24" s="187"/>
    </row>
    <row r="25" spans="1:14" ht="15" x14ac:dyDescent="0.2">
      <c r="A25" s="21" t="s">
        <v>17</v>
      </c>
      <c r="B25" s="64"/>
      <c r="C25" s="72"/>
      <c r="D25" s="64"/>
      <c r="E25" s="64"/>
      <c r="F25" s="72"/>
      <c r="G25" s="72"/>
      <c r="H25" s="72"/>
      <c r="I25" s="72"/>
      <c r="J25" s="72"/>
      <c r="K25" s="72"/>
      <c r="L25" s="72"/>
      <c r="M25" s="64"/>
      <c r="N25" s="187"/>
    </row>
    <row r="26" spans="1:14" ht="15" x14ac:dyDescent="0.2">
      <c r="A26" s="21" t="s">
        <v>18</v>
      </c>
      <c r="B26" s="64"/>
      <c r="C26" s="72"/>
      <c r="D26" s="64"/>
      <c r="E26" s="64"/>
      <c r="F26" s="72"/>
      <c r="G26" s="72"/>
      <c r="H26" s="72"/>
      <c r="I26" s="72"/>
      <c r="J26" s="72"/>
      <c r="K26" s="72"/>
      <c r="L26" s="72"/>
      <c r="M26" s="64"/>
      <c r="N26" s="187"/>
    </row>
    <row r="27" spans="1:14" ht="15" x14ac:dyDescent="0.2">
      <c r="A27" s="21" t="s">
        <v>19</v>
      </c>
      <c r="B27" s="64"/>
      <c r="C27" s="72"/>
      <c r="D27" s="64"/>
      <c r="E27" s="64"/>
      <c r="F27" s="72"/>
      <c r="G27" s="72"/>
      <c r="H27" s="72"/>
      <c r="I27" s="72"/>
      <c r="J27" s="72"/>
      <c r="K27" s="72"/>
      <c r="L27" s="72"/>
      <c r="M27" s="64"/>
      <c r="N27" s="187"/>
    </row>
    <row r="28" spans="1:14" ht="15" x14ac:dyDescent="0.2">
      <c r="A28" s="21" t="s">
        <v>20</v>
      </c>
      <c r="B28" s="64"/>
      <c r="C28" s="72"/>
      <c r="D28" s="64"/>
      <c r="E28" s="64"/>
      <c r="F28" s="72"/>
      <c r="G28" s="72"/>
      <c r="H28" s="72"/>
      <c r="I28" s="72"/>
      <c r="J28" s="72"/>
      <c r="K28" s="72"/>
      <c r="L28" s="72"/>
      <c r="M28" s="64"/>
      <c r="N28" s="187"/>
    </row>
    <row r="29" spans="1:14" ht="15" x14ac:dyDescent="0.2">
      <c r="A29" s="21" t="s">
        <v>21</v>
      </c>
      <c r="B29" s="64"/>
      <c r="C29" s="72"/>
      <c r="D29" s="64"/>
      <c r="E29" s="64"/>
      <c r="F29" s="72"/>
      <c r="G29" s="72"/>
      <c r="H29" s="72"/>
      <c r="I29" s="72"/>
      <c r="J29" s="72"/>
      <c r="K29" s="72"/>
      <c r="L29" s="72"/>
      <c r="M29" s="64"/>
      <c r="N29" s="187"/>
    </row>
    <row r="30" spans="1:14" ht="15.75" thickBot="1" x14ac:dyDescent="0.25">
      <c r="A30" s="22" t="s">
        <v>22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187"/>
    </row>
    <row r="31" spans="1:14" ht="15" x14ac:dyDescent="0.2">
      <c r="A31" s="23"/>
      <c r="B31" s="23"/>
      <c r="C31" s="23"/>
      <c r="D31" s="25"/>
      <c r="E31" s="64"/>
      <c r="F31" s="64"/>
      <c r="G31" s="64"/>
      <c r="H31" s="64"/>
      <c r="I31" s="64"/>
      <c r="J31" s="64"/>
      <c r="K31" s="64"/>
      <c r="L31" s="64"/>
      <c r="M31" s="64"/>
      <c r="N31" s="187"/>
    </row>
    <row r="32" spans="1:14" ht="15" x14ac:dyDescent="0.2">
      <c r="A32" s="23"/>
      <c r="B32" s="23"/>
      <c r="C32" s="23"/>
      <c r="D32" s="23"/>
      <c r="E32" s="23"/>
      <c r="F32" s="164"/>
      <c r="G32" s="194"/>
      <c r="H32" s="194"/>
      <c r="I32" s="165"/>
      <c r="J32" s="23"/>
      <c r="K32" s="23"/>
      <c r="L32" s="23"/>
      <c r="M32" s="25"/>
      <c r="N32" s="187"/>
    </row>
    <row r="33" spans="1:14" ht="15" x14ac:dyDescent="0.2">
      <c r="A33" s="23"/>
      <c r="B33" s="23"/>
      <c r="C33" s="23"/>
      <c r="D33" s="23"/>
      <c r="E33" s="23"/>
      <c r="F33" s="23"/>
      <c r="G33" s="23"/>
      <c r="H33" s="23"/>
      <c r="J33" s="55" t="s">
        <v>70</v>
      </c>
      <c r="M33" s="72"/>
      <c r="N33" s="187"/>
    </row>
    <row r="34" spans="1:14" ht="15.75" x14ac:dyDescent="0.25">
      <c r="A34" s="23"/>
      <c r="B34" s="23"/>
      <c r="C34" s="23"/>
      <c r="D34" s="23"/>
      <c r="E34" s="23"/>
      <c r="F34" s="23"/>
      <c r="G34" s="23"/>
      <c r="H34" s="23"/>
      <c r="J34" s="61" t="s">
        <v>50</v>
      </c>
      <c r="M34" s="72"/>
      <c r="N34" s="187"/>
    </row>
    <row r="35" spans="1:14" ht="15" x14ac:dyDescent="0.2">
      <c r="A35" s="24" t="s">
        <v>55</v>
      </c>
      <c r="B35" s="23"/>
      <c r="C35" s="23"/>
      <c r="D35" s="23"/>
      <c r="E35" s="23"/>
      <c r="F35" s="23"/>
      <c r="G35" s="23"/>
      <c r="H35" s="23"/>
      <c r="I35" s="23"/>
      <c r="K35" s="4"/>
      <c r="L35" s="25"/>
      <c r="M35" s="25"/>
      <c r="N35" s="187"/>
    </row>
    <row r="36" spans="1:14" ht="15" x14ac:dyDescent="0.2">
      <c r="A36" s="182" t="s">
        <v>49</v>
      </c>
      <c r="B36" s="183"/>
      <c r="C36" s="183"/>
      <c r="D36" s="184"/>
      <c r="N36" s="187"/>
    </row>
    <row r="37" spans="1:14" x14ac:dyDescent="0.2">
      <c r="A37" s="180" t="s">
        <v>44</v>
      </c>
      <c r="B37" s="181"/>
      <c r="C37" s="66"/>
      <c r="D37" s="78"/>
      <c r="E37" s="169" t="s">
        <v>48</v>
      </c>
      <c r="F37" s="170"/>
      <c r="G37" s="26" t="s">
        <v>46</v>
      </c>
      <c r="H37" s="169" t="s">
        <v>47</v>
      </c>
      <c r="I37" s="170"/>
      <c r="J37" s="26" t="s">
        <v>46</v>
      </c>
      <c r="K37" s="169" t="s">
        <v>45</v>
      </c>
      <c r="L37" s="170"/>
      <c r="M37" s="26" t="s">
        <v>46</v>
      </c>
    </row>
    <row r="38" spans="1:14" ht="15" x14ac:dyDescent="0.2">
      <c r="A38" s="164"/>
      <c r="B38" s="165"/>
      <c r="C38" s="67"/>
      <c r="D38" s="79"/>
      <c r="E38" s="151"/>
      <c r="F38" s="152"/>
      <c r="G38" s="73"/>
      <c r="H38" s="151"/>
      <c r="I38" s="152"/>
      <c r="J38" s="73"/>
      <c r="K38" s="151"/>
      <c r="L38" s="152"/>
      <c r="M38" s="73"/>
    </row>
    <row r="39" spans="1:14" ht="12" customHeight="1" x14ac:dyDescent="0.2">
      <c r="A39" s="53" t="s">
        <v>57</v>
      </c>
      <c r="E39" s="27"/>
    </row>
    <row r="44" spans="1:14" x14ac:dyDescent="0.2">
      <c r="L44" s="55"/>
    </row>
    <row r="45" spans="1:14" x14ac:dyDescent="0.2">
      <c r="K45" s="90" t="s">
        <v>82</v>
      </c>
    </row>
    <row r="46" spans="1:14" x14ac:dyDescent="0.2">
      <c r="K46" s="62" t="s">
        <v>69</v>
      </c>
      <c r="L46" s="55"/>
    </row>
    <row r="47" spans="1:14" x14ac:dyDescent="0.2">
      <c r="J47" s="3" t="s">
        <v>68</v>
      </c>
      <c r="K47" s="91">
        <f>M34-K38</f>
        <v>0</v>
      </c>
    </row>
    <row r="48" spans="1:14" x14ac:dyDescent="0.2">
      <c r="K48" s="27" t="s">
        <v>81</v>
      </c>
    </row>
  </sheetData>
  <sheetProtection password="C550" sheet="1" objects="1" scenarios="1" selectLockedCells="1"/>
  <mergeCells count="33">
    <mergeCell ref="N3:N36"/>
    <mergeCell ref="E11:G11"/>
    <mergeCell ref="E10:G10"/>
    <mergeCell ref="E3:M3"/>
    <mergeCell ref="E15:G15"/>
    <mergeCell ref="E12:G12"/>
    <mergeCell ref="E5:G5"/>
    <mergeCell ref="E8:G8"/>
    <mergeCell ref="E9:G9"/>
    <mergeCell ref="E7:G7"/>
    <mergeCell ref="M17:M18"/>
    <mergeCell ref="E14:G14"/>
    <mergeCell ref="F17:L17"/>
    <mergeCell ref="E17:E18"/>
    <mergeCell ref="E4:G4"/>
    <mergeCell ref="F32:I32"/>
    <mergeCell ref="A38:B38"/>
    <mergeCell ref="A17:A18"/>
    <mergeCell ref="A37:B37"/>
    <mergeCell ref="A36:D36"/>
    <mergeCell ref="B17:B18"/>
    <mergeCell ref="C17:C18"/>
    <mergeCell ref="A15:C15"/>
    <mergeCell ref="E6:G6"/>
    <mergeCell ref="E13:G13"/>
    <mergeCell ref="B6:C6"/>
    <mergeCell ref="D17:D18"/>
    <mergeCell ref="K38:L38"/>
    <mergeCell ref="H38:I38"/>
    <mergeCell ref="E38:F38"/>
    <mergeCell ref="K37:L37"/>
    <mergeCell ref="H37:I37"/>
    <mergeCell ref="E37:F37"/>
  </mergeCells>
  <phoneticPr fontId="2" type="noConversion"/>
  <printOptions horizontalCentered="1"/>
  <pageMargins left="0.53" right="0.39370078740157483" top="0.48" bottom="0.21" header="0.24" footer="0.17"/>
  <pageSetup paperSize="9" scale="84" orientation="landscape" r:id="rId1"/>
  <headerFooter alignWithMargins="0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5</xdr:col>
                    <xdr:colOff>247650</xdr:colOff>
                    <xdr:row>147</xdr:row>
                    <xdr:rowOff>38100</xdr:rowOff>
                  </from>
                  <to>
                    <xdr:col>7</xdr:col>
                    <xdr:colOff>438150</xdr:colOff>
                    <xdr:row>148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MUSTER</vt:lpstr>
      <vt:lpstr>auto-berech</vt:lpstr>
      <vt:lpstr>manuell</vt:lpstr>
    </vt:vector>
  </TitlesOfParts>
  <Company>Ref. 102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klahrem</dc:creator>
  <cp:lastModifiedBy>Armin Bendler</cp:lastModifiedBy>
  <cp:lastPrinted>2014-09-12T06:57:48Z</cp:lastPrinted>
  <dcterms:created xsi:type="dcterms:W3CDTF">2008-11-05T09:15:07Z</dcterms:created>
  <dcterms:modified xsi:type="dcterms:W3CDTF">2020-08-13T10:54:04Z</dcterms:modified>
</cp:coreProperties>
</file>